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RFL001.city.abashiri.hokkaido.jp\Redirect\abs0763\デスクトップ\新しいフォルダー\"/>
    </mc:Choice>
  </mc:AlternateContent>
  <workbookProtection workbookAlgorithmName="SHA-512" workbookHashValue="4XoTpcpj4rafya8a0LqoVfkJoK0d1H7hSuYToaaeqaXXd+6hCek2OH8GB5jxUCxo2O8cBN1FsBnrrbYO+jNU1Q==" workbookSaltValue="Nr86xRurplMRqM1jnXtgiQ=="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<sst xmlns="http://schemas.openxmlformats.org/spreadsheetml/2006/main" count="271" uniqueCount="116">
  <si>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</si>
  <si>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</si>
  <si>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</si>
  <si>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</si>
  <si>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</si>
  <si>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</si>
  <si>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</si>
  <si>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</si>
  <si>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</si>
  <si>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</si>
  <si>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</si>
  <si>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</si>
  <si>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</si>
  <si>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</si>
  <si>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</si>
  <si>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</si>
  <si>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</si>
  <si>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</si>
  <si>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</si>
  <si>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</si>
  <si>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</si>
  <si>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</si>
  <si>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</si>
  <si>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</si>
  <si>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</si>
  <si>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</si>
  <si>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</si>
  <si>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</si>
  <si>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</si>
  <si>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</si>
  <si>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</si>
  <si>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</si>
  <si>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</si>
  <si>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</si>
  <si>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</si>
  <si>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</si>
  <si>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</si>
  <si>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</si>
  <si>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</si>
  <si>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</si>
  <si>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</si>
  <si>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</si>
  <si>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</si>
  <si>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</si>
  <si>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</si>
  <si>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</si>
  <si>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</si>
  <si>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</si>
  <si>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</si>
  <si>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</si>
  <si>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</si>
  <si>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</si>
  <si>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</si>
  <si>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</si>
  <si>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</si>
  <si>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</si>
  <si>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</si>
  <si>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</si>
  <si>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</si>
  <si>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</si>
  <si>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</si>
  <si>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</si>
  <si>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</si>
  <si>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</si>
  <si>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</si>
  <si>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</si>
  <si>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</si>
  <si>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</si>
  <si>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</si>
  <si>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</si>
  <si>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</si>
  <si>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</si>
  <si>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</si>
  <si>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</si>
  <si>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</si>
  <si>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</si>
  <si>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</si>
  <si>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</si>
  <si>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</si>
  <si>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</si>
  <si>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</si>
  <si>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</si>
  <si>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</si>
  <si>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</si>
  <si>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</si>
  <si>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</si>
  <si>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</si>
  <si>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</si>
  <si>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</si>
  <si>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</si>
  <si>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</si>
  <si>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</si>
  <si>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</si>
  <si>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</si>
  <si>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</si>
  <si>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</si>
  <si>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網走市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</si>
  <si>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</si>
  <si>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</si>
  <si>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</si>
  <si>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</si>
  <si>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</si>
  <si>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</si>
  <si>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</si>
  <si>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</si>
  <si>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</si>
  <si>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</si>
  <si>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</si>
  <si>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</si>
  <si>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</si>
  <si>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</si>
  <si>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</si>
  <si>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</si>
  <si>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当市個別排水処理施設整備事業は今後修繕費を含む維持管理費の増加が懸念されることから、以下の通り経営の健全化に努めます。　　　　　　　　　　　　　　　　　　　　　　　　　　　　　　　　　　　　　　　　　　　　　　　　　　　　　　　　　　　　　　　　　　　　　　　
　①適切な工事発注等、事業の簡素化　　　　　　　　　　　　　　　　
　②地方公営企業会計の導入による財務状況の的確な把握と透明性の確保　　　　　　　　　　　　　　　　　　　　　　　　　　　
　③計画的な維持管理体制の充実とそれに伴う施設の長寿命化</t>
    <phoneticPr fontId="4"/>
  </si>
  <si>
    <t>（令和2年度から地方公営企業法を適用した法適用会計として運営しています。）
　当市個別排水処理施設整備事業は、公共下水道・特定環境保全公共下水道の計画区域外地区の環境衛生の改善や湖沼等の水質汚濁防止を目的として、平成12年度より浄化槽の設置を開始しています。
　個別排水処理施設整備事業は、企業債残高と浄化槽の帳簿価格の差から、累積欠損金が発生しており、②累積欠損金比率は398.40％となっています。
　⑤経費回収率は93.38%と類似団体より高く、⑥汚水処理原価は類似団体より低くなっています。
　⑦施設利用率（施設の処理能力に対する、一日の平均処理水量）は56.50％となっており、例年同じ水準で推移しています。
　④企業債残高対事業規模比率（使用料収入に対する企業債の残高）は1,472.62％と高い水準にありますが、新規設置数の減少に伴い、改善すると推測されます。　　　　　　　　　　　　　　　　　　　　　　
　⑧水洗化率は75.01％と類似団体より低い状態です。
　今後、使用料収入の増加が見込めないことから、経費削減等に努めます。</t>
    <phoneticPr fontId="4"/>
  </si>
  <si>
    <t>　個別排水処理施設設置事業の開始時に設置された浄化槽が耐用年数を経過するのは令和10年度になる見込みです。　　　　　　　　　　　　　　　　　
　今後は、浄化槽の適切な修繕等を進め、施設の長寿命化を進める方針です。
　当事業は法適用会計化してから日が浅く、①有形固定資産減価償却率（償却対象資産の減価償却がどの程度すすんでいるか）は22.36％と低い状態です。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</si>
</sst>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CA-4ECA-970F-9EB755620E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DCA-4ECA-970F-9EB755620E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52.49</c:v>
                </c:pt>
                <c:pt idx="2">
                  <c:v>56.1</c:v>
                </c:pt>
                <c:pt idx="3">
                  <c:v>55.88</c:v>
                </c:pt>
                <c:pt idx="4">
                  <c:v>56.5</c:v>
                </c:pt>
              </c:numCache>
            </c:numRef>
          </c:val>
          <c:extLst>
            <c:ext xmlns:c16="http://schemas.microsoft.com/office/drawing/2014/chart" uri="{C3380CC4-5D6E-409C-BE32-E72D297353CC}">
              <c16:uniqueId val="{00000000-235F-4CF3-AA56-885F4861BE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46.36</c:v>
                </c:pt>
                <c:pt idx="2">
                  <c:v>46.45</c:v>
                </c:pt>
                <c:pt idx="3">
                  <c:v>45.36</c:v>
                </c:pt>
                <c:pt idx="4">
                  <c:v>45.93</c:v>
                </c:pt>
              </c:numCache>
            </c:numRef>
          </c:val>
          <c:smooth val="0"/>
          <c:extLst>
            <c:ext xmlns:c16="http://schemas.microsoft.com/office/drawing/2014/chart" uri="{C3380CC4-5D6E-409C-BE32-E72D297353CC}">
              <c16:uniqueId val="{00000001-235F-4CF3-AA56-885F4861BE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68.739999999999995</c:v>
                </c:pt>
                <c:pt idx="2">
                  <c:v>69.83</c:v>
                </c:pt>
                <c:pt idx="3">
                  <c:v>72.180000000000007</c:v>
                </c:pt>
                <c:pt idx="4">
                  <c:v>75.010000000000005</c:v>
                </c:pt>
              </c:numCache>
            </c:numRef>
          </c:val>
          <c:extLst>
            <c:ext xmlns:c16="http://schemas.microsoft.com/office/drawing/2014/chart" uri="{C3380CC4-5D6E-409C-BE32-E72D297353CC}">
              <c16:uniqueId val="{00000000-D9DD-4171-940E-BBFB21BB63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83.08</c:v>
                </c:pt>
                <c:pt idx="2">
                  <c:v>82.61</c:v>
                </c:pt>
                <c:pt idx="3">
                  <c:v>82.21</c:v>
                </c:pt>
                <c:pt idx="4">
                  <c:v>82.98</c:v>
                </c:pt>
              </c:numCache>
            </c:numRef>
          </c:val>
          <c:smooth val="0"/>
          <c:extLst>
            <c:ext xmlns:c16="http://schemas.microsoft.com/office/drawing/2014/chart" uri="{C3380CC4-5D6E-409C-BE32-E72D297353CC}">
              <c16:uniqueId val="{00000001-D9DD-4171-940E-BBFB21BB63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102.5</c:v>
                </c:pt>
                <c:pt idx="2">
                  <c:v>103.6</c:v>
                </c:pt>
                <c:pt idx="3">
                  <c:v>101.42</c:v>
                </c:pt>
                <c:pt idx="4">
                  <c:v>100.94</c:v>
                </c:pt>
              </c:numCache>
            </c:numRef>
          </c:val>
          <c:extLst>
            <c:ext xmlns:c16="http://schemas.microsoft.com/office/drawing/2014/chart" uri="{C3380CC4-5D6E-409C-BE32-E72D297353CC}">
              <c16:uniqueId val="{00000000-B48C-4AF6-9BDA-237F267BCB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96.14</c:v>
                </c:pt>
                <c:pt idx="2">
                  <c:v>95.6</c:v>
                </c:pt>
                <c:pt idx="3">
                  <c:v>93.57</c:v>
                </c:pt>
                <c:pt idx="4">
                  <c:v>96.48</c:v>
                </c:pt>
              </c:numCache>
            </c:numRef>
          </c:val>
          <c:smooth val="0"/>
          <c:extLst>
            <c:ext xmlns:c16="http://schemas.microsoft.com/office/drawing/2014/chart" uri="{C3380CC4-5D6E-409C-BE32-E72D297353CC}">
              <c16:uniqueId val="{00000001-B48C-4AF6-9BDA-237F267BCB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6.07</c:v>
                </c:pt>
                <c:pt idx="2">
                  <c:v>11.95</c:v>
                </c:pt>
                <c:pt idx="3">
                  <c:v>17.04</c:v>
                </c:pt>
                <c:pt idx="4">
                  <c:v>22.36</c:v>
                </c:pt>
              </c:numCache>
            </c:numRef>
          </c:val>
          <c:extLst>
            <c:ext xmlns:c16="http://schemas.microsoft.com/office/drawing/2014/chart" uri="{C3380CC4-5D6E-409C-BE32-E72D297353CC}">
              <c16:uniqueId val="{00000000-AA52-4B26-BDF8-A5087DF4C15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33.75</c:v>
                </c:pt>
                <c:pt idx="2">
                  <c:v>36.21</c:v>
                </c:pt>
                <c:pt idx="3">
                  <c:v>39.69</c:v>
                </c:pt>
                <c:pt idx="4">
                  <c:v>39.700000000000003</c:v>
                </c:pt>
              </c:numCache>
            </c:numRef>
          </c:val>
          <c:smooth val="0"/>
          <c:extLst>
            <c:ext xmlns:c16="http://schemas.microsoft.com/office/drawing/2014/chart" uri="{C3380CC4-5D6E-409C-BE32-E72D297353CC}">
              <c16:uniqueId val="{00000001-AA52-4B26-BDF8-A5087DF4C15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D0-4284-AF8C-D7FEA1DB35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ED0-4284-AF8C-D7FEA1DB35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412.2</c:v>
                </c:pt>
                <c:pt idx="2">
                  <c:v>398.01</c:v>
                </c:pt>
                <c:pt idx="3">
                  <c:v>398.89</c:v>
                </c:pt>
                <c:pt idx="4">
                  <c:v>398.4</c:v>
                </c:pt>
              </c:numCache>
            </c:numRef>
          </c:val>
          <c:extLst>
            <c:ext xmlns:c16="http://schemas.microsoft.com/office/drawing/2014/chart" uri="{C3380CC4-5D6E-409C-BE32-E72D297353CC}">
              <c16:uniqueId val="{00000000-5FBF-4103-A0AD-1E71A5DB12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237</c:v>
                </c:pt>
                <c:pt idx="2">
                  <c:v>257.23</c:v>
                </c:pt>
                <c:pt idx="3">
                  <c:v>293.54000000000002</c:v>
                </c:pt>
                <c:pt idx="4">
                  <c:v>224.6</c:v>
                </c:pt>
              </c:numCache>
            </c:numRef>
          </c:val>
          <c:smooth val="0"/>
          <c:extLst>
            <c:ext xmlns:c16="http://schemas.microsoft.com/office/drawing/2014/chart" uri="{C3380CC4-5D6E-409C-BE32-E72D297353CC}">
              <c16:uniqueId val="{00000001-5FBF-4103-A0AD-1E71A5DB12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43.93</c:v>
                </c:pt>
                <c:pt idx="2">
                  <c:v>44.88</c:v>
                </c:pt>
                <c:pt idx="3">
                  <c:v>52.78</c:v>
                </c:pt>
                <c:pt idx="4">
                  <c:v>48.46</c:v>
                </c:pt>
              </c:numCache>
            </c:numRef>
          </c:val>
          <c:extLst>
            <c:ext xmlns:c16="http://schemas.microsoft.com/office/drawing/2014/chart" uri="{C3380CC4-5D6E-409C-BE32-E72D297353CC}">
              <c16:uniqueId val="{00000000-A2C5-4CDC-9C87-B135BC3FFB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135.35</c:v>
                </c:pt>
                <c:pt idx="2">
                  <c:v>150.91999999999999</c:v>
                </c:pt>
                <c:pt idx="3">
                  <c:v>151.72</c:v>
                </c:pt>
                <c:pt idx="4">
                  <c:v>132.16</c:v>
                </c:pt>
              </c:numCache>
            </c:numRef>
          </c:val>
          <c:smooth val="0"/>
          <c:extLst>
            <c:ext xmlns:c16="http://schemas.microsoft.com/office/drawing/2014/chart" uri="{C3380CC4-5D6E-409C-BE32-E72D297353CC}">
              <c16:uniqueId val="{00000001-A2C5-4CDC-9C87-B135BC3FFB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1637.95</c:v>
                </c:pt>
                <c:pt idx="2">
                  <c:v>1560.37</c:v>
                </c:pt>
                <c:pt idx="3">
                  <c:v>1549.66</c:v>
                </c:pt>
                <c:pt idx="4">
                  <c:v>1472.62</c:v>
                </c:pt>
              </c:numCache>
            </c:numRef>
          </c:val>
          <c:extLst>
            <c:ext xmlns:c16="http://schemas.microsoft.com/office/drawing/2014/chart" uri="{C3380CC4-5D6E-409C-BE32-E72D297353CC}">
              <c16:uniqueId val="{00000000-EF90-49FC-A82D-8A48EB2404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782.91</c:v>
                </c:pt>
                <c:pt idx="2">
                  <c:v>783.21</c:v>
                </c:pt>
                <c:pt idx="3">
                  <c:v>902.04</c:v>
                </c:pt>
                <c:pt idx="4">
                  <c:v>992.16</c:v>
                </c:pt>
              </c:numCache>
            </c:numRef>
          </c:val>
          <c:smooth val="0"/>
          <c:extLst>
            <c:ext xmlns:c16="http://schemas.microsoft.com/office/drawing/2014/chart" uri="{C3380CC4-5D6E-409C-BE32-E72D297353CC}">
              <c16:uniqueId val="{00000001-EF90-49FC-A82D-8A48EB2404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93.55</c:v>
                </c:pt>
                <c:pt idx="2">
                  <c:v>93.43</c:v>
                </c:pt>
                <c:pt idx="3">
                  <c:v>98.01</c:v>
                </c:pt>
                <c:pt idx="4">
                  <c:v>93.38</c:v>
                </c:pt>
              </c:numCache>
            </c:numRef>
          </c:val>
          <c:extLst>
            <c:ext xmlns:c16="http://schemas.microsoft.com/office/drawing/2014/chart" uri="{C3380CC4-5D6E-409C-BE32-E72D297353CC}">
              <c16:uniqueId val="{00000000-80C9-49FB-AB70-4B2C19B389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49.38</c:v>
                </c:pt>
                <c:pt idx="2">
                  <c:v>48.53</c:v>
                </c:pt>
                <c:pt idx="3">
                  <c:v>46.11</c:v>
                </c:pt>
                <c:pt idx="4">
                  <c:v>45.55</c:v>
                </c:pt>
              </c:numCache>
            </c:numRef>
          </c:val>
          <c:smooth val="0"/>
          <c:extLst>
            <c:ext xmlns:c16="http://schemas.microsoft.com/office/drawing/2014/chart" uri="{C3380CC4-5D6E-409C-BE32-E72D297353CC}">
              <c16:uniqueId val="{00000001-80C9-49FB-AB70-4B2C19B389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270.27999999999997</c:v>
                </c:pt>
                <c:pt idx="2">
                  <c:v>274.97000000000003</c:v>
                </c:pt>
                <c:pt idx="3">
                  <c:v>251.95</c:v>
                </c:pt>
                <c:pt idx="4">
                  <c:v>266.2</c:v>
                </c:pt>
              </c:numCache>
            </c:numRef>
          </c:val>
          <c:extLst>
            <c:ext xmlns:c16="http://schemas.microsoft.com/office/drawing/2014/chart" uri="{C3380CC4-5D6E-409C-BE32-E72D297353CC}">
              <c16:uniqueId val="{00000000-8AD0-42D7-98BF-8BBF54A7E8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316.97000000000003</c:v>
                </c:pt>
                <c:pt idx="2">
                  <c:v>326.17</c:v>
                </c:pt>
                <c:pt idx="3">
                  <c:v>336.93</c:v>
                </c:pt>
                <c:pt idx="4">
                  <c:v>331.17</c:v>
                </c:pt>
              </c:numCache>
            </c:numRef>
          </c:val>
          <c:smooth val="0"/>
          <c:extLst>
            <c:ext xmlns:c16="http://schemas.microsoft.com/office/drawing/2014/chart" uri="{C3380CC4-5D6E-409C-BE32-E72D297353CC}">
              <c16:uniqueId val="{00000001-8AD0-42D7-98BF-8BBF54A7E8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網走市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個別排水処理</v>
      </c>
      <c r="Q8" s="64"/>
      <c r="R8" s="64"/>
      <c r="S8" s="64"/>
      <c r="T8" s="64"/>
      <c r="U8" s="64"/>
      <c r="V8" s="64"/>
      <c r="W8" s="64" t="str">
        <f>データ!L6</f>
        <v>L2</v>
      </c>
      <c r="X8" s="64"/>
      <c r="Y8" s="64"/>
      <c r="Z8" s="64"/>
      <c r="AA8" s="64"/>
      <c r="AB8" s="64"/>
      <c r="AC8" s="64"/>
      <c r="AD8" s="65" t="str">
        <f>データ!$M$6</f>
        <v>非設置</v>
      </c>
      <c r="AE8" s="65"/>
      <c r="AF8" s="65"/>
      <c r="AG8" s="65"/>
      <c r="AH8" s="65"/>
      <c r="AI8" s="65"/>
      <c r="AJ8" s="65"/>
      <c r="AK8" s="3"/>
      <c r="AL8" s="45">
        <f>データ!S6</f>
        <v>32846</v>
      </c>
      <c r="AM8" s="45"/>
      <c r="AN8" s="45"/>
      <c r="AO8" s="45"/>
      <c r="AP8" s="45"/>
      <c r="AQ8" s="45"/>
      <c r="AR8" s="45"/>
      <c r="AS8" s="45"/>
      <c r="AT8" s="44">
        <f>データ!T6</f>
        <v>470.84</v>
      </c>
      <c r="AU8" s="44"/>
      <c r="AV8" s="44"/>
      <c r="AW8" s="44"/>
      <c r="AX8" s="44"/>
      <c r="AY8" s="44"/>
      <c r="AZ8" s="44"/>
      <c r="BA8" s="44"/>
      <c r="BB8" s="44">
        <f>データ!U6</f>
        <v>69.760000000000005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-28.62</v>
      </c>
      <c r="J10" s="44"/>
      <c r="K10" s="44"/>
      <c r="L10" s="44"/>
      <c r="M10" s="44"/>
      <c r="N10" s="44"/>
      <c r="O10" s="44"/>
      <c r="P10" s="44">
        <f>データ!P6</f>
        <v>5.98</v>
      </c>
      <c r="Q10" s="44"/>
      <c r="R10" s="44"/>
      <c r="S10" s="44"/>
      <c r="T10" s="44"/>
      <c r="U10" s="44"/>
      <c r="V10" s="44"/>
      <c r="W10" s="44">
        <f>データ!Q6</f>
        <v>100</v>
      </c>
      <c r="X10" s="44"/>
      <c r="Y10" s="44"/>
      <c r="Z10" s="44"/>
      <c r="AA10" s="44"/>
      <c r="AB10" s="44"/>
      <c r="AC10" s="44"/>
      <c r="AD10" s="45">
        <f>データ!R6</f>
        <v>5984</v>
      </c>
      <c r="AE10" s="45"/>
      <c r="AF10" s="45"/>
      <c r="AG10" s="45"/>
      <c r="AH10" s="45"/>
      <c r="AI10" s="45"/>
      <c r="AJ10" s="45"/>
      <c r="AK10" s="2"/>
      <c r="AL10" s="45">
        <f>データ!V6</f>
        <v>1941</v>
      </c>
      <c r="AM10" s="45"/>
      <c r="AN10" s="45"/>
      <c r="AO10" s="45"/>
      <c r="AP10" s="45"/>
      <c r="AQ10" s="45"/>
      <c r="AR10" s="45"/>
      <c r="AS10" s="45"/>
      <c r="AT10" s="44">
        <f>データ!W6</f>
        <v>0.05</v>
      </c>
      <c r="AU10" s="44"/>
      <c r="AV10" s="44"/>
      <c r="AW10" s="44"/>
      <c r="AX10" s="44"/>
      <c r="AY10" s="44"/>
      <c r="AZ10" s="44"/>
      <c r="BA10" s="44"/>
      <c r="BB10" s="44">
        <f>データ!X6</f>
        <v>38820</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huhxDYdG83N/S3a+6pHQ36281MvWKK+j/8V2S6O06XZS0yJ+T4pazWr9GowHnrRFelSN8tav2U7c2KVMjyq6Bg==" saltValue="YBOvQYLFHbUXb/qyrQM50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12114</v>
      </c>
      <c r="D6" s="19">
        <f t="shared" si="3"/>
        <v>46</v>
      </c>
      <c r="E6" s="19">
        <f t="shared" si="3"/>
        <v>18</v>
      </c>
      <c r="F6" s="19">
        <f t="shared" si="3"/>
        <v>1</v>
      </c>
      <c r="G6" s="19">
        <f t="shared" si="3"/>
        <v>0</v>
      </c>
      <c r="H6" s="19" t="str">
        <f t="shared" si="3"/>
        <v>北海道　網走市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-28.62</v>
      </c>
      <c r="P6" s="20">
        <f t="shared" si="3"/>
        <v>5.98</v>
      </c>
      <c r="Q6" s="20">
        <f t="shared" si="3"/>
        <v>100</v>
      </c>
      <c r="R6" s="20">
        <f t="shared" si="3"/>
        <v>5984</v>
      </c>
      <c r="S6" s="20">
        <f t="shared" si="3"/>
        <v>32846</v>
      </c>
      <c r="T6" s="20">
        <f t="shared" si="3"/>
        <v>470.84</v>
      </c>
      <c r="U6" s="20">
        <f t="shared" si="3"/>
        <v>69.760000000000005</v>
      </c>
      <c r="V6" s="20">
        <f t="shared" si="3"/>
        <v>1941</v>
      </c>
      <c r="W6" s="20">
        <f t="shared" si="3"/>
        <v>0.05</v>
      </c>
      <c r="X6" s="20">
        <f t="shared" si="3"/>
        <v>38820</v>
      </c>
      <c r="Y6" s="21" t="str">
        <f>IF(Y7="",NA(),Y7)</f>
        <v>-</v>
      </c>
      <c r="Z6" s="21">
        <f t="shared" ref="Z6:AH6" si="4">IF(Z7="",NA(),Z7)</f>
        <v>102.5</v>
      </c>
      <c r="AA6" s="21">
        <f t="shared" si="4"/>
        <v>103.6</v>
      </c>
      <c r="AB6" s="21">
        <f t="shared" si="4"/>
        <v>101.42</v>
      </c>
      <c r="AC6" s="21">
        <f t="shared" si="4"/>
        <v>100.94</v>
      </c>
      <c r="AD6" s="21" t="str">
        <f t="shared" si="4"/>
        <v>-</v>
      </c>
      <c r="AE6" s="21">
        <f t="shared" si="4"/>
        <v>96.14</v>
      </c>
      <c r="AF6" s="21">
        <f t="shared" si="4"/>
        <v>95.6</v>
      </c>
      <c r="AG6" s="21">
        <f t="shared" si="4"/>
        <v>93.57</v>
      </c>
      <c r="AH6" s="21">
        <f t="shared" si="4"/>
        <v>96.48</v>
      </c>
      <c r="AI6" s="20" t="str">
        <f>IF(AI7="","",IF(AI7="-","【-】","【"&amp;SUBSTITUTE(TEXT(AI7,"#,##0.00"),"-","△")&amp;"】"))</f>
        <v>【96.59】</v>
      </c>
      <c r="AJ6" s="21" t="str">
        <f>IF(AJ7="",NA(),AJ7)</f>
        <v>-</v>
      </c>
      <c r="AK6" s="21">
        <f t="shared" ref="AK6:AS6" si="5">IF(AK7="",NA(),AK7)</f>
        <v>412.2</v>
      </c>
      <c r="AL6" s="21">
        <f t="shared" si="5"/>
        <v>398.01</v>
      </c>
      <c r="AM6" s="21">
        <f t="shared" si="5"/>
        <v>398.89</v>
      </c>
      <c r="AN6" s="21">
        <f t="shared" si="5"/>
        <v>398.4</v>
      </c>
      <c r="AO6" s="21" t="str">
        <f t="shared" si="5"/>
        <v>-</v>
      </c>
      <c r="AP6" s="21">
        <f t="shared" si="5"/>
        <v>237</v>
      </c>
      <c r="AQ6" s="21">
        <f t="shared" si="5"/>
        <v>257.23</v>
      </c>
      <c r="AR6" s="21">
        <f t="shared" si="5"/>
        <v>293.54000000000002</v>
      </c>
      <c r="AS6" s="21">
        <f t="shared" si="5"/>
        <v>224.6</v>
      </c>
      <c r="AT6" s="20" t="str">
        <f>IF(AT7="","",IF(AT7="-","【-】","【"&amp;SUBSTITUTE(TEXT(AT7,"#,##0.00"),"-","△")&amp;"】"))</f>
        <v>【208.93】</v>
      </c>
      <c r="AU6" s="21" t="str">
        <f>IF(AU7="",NA(),AU7)</f>
        <v>-</v>
      </c>
      <c r="AV6" s="21">
        <f t="shared" ref="AV6:BD6" si="6">IF(AV7="",NA(),AV7)</f>
        <v>43.93</v>
      </c>
      <c r="AW6" s="21">
        <f t="shared" si="6"/>
        <v>44.88</v>
      </c>
      <c r="AX6" s="21">
        <f t="shared" si="6"/>
        <v>52.78</v>
      </c>
      <c r="AY6" s="21">
        <f t="shared" si="6"/>
        <v>48.46</v>
      </c>
      <c r="AZ6" s="21" t="str">
        <f t="shared" si="6"/>
        <v>-</v>
      </c>
      <c r="BA6" s="21">
        <f t="shared" si="6"/>
        <v>135.35</v>
      </c>
      <c r="BB6" s="21">
        <f t="shared" si="6"/>
        <v>150.91999999999999</v>
      </c>
      <c r="BC6" s="21">
        <f t="shared" si="6"/>
        <v>151.72</v>
      </c>
      <c r="BD6" s="21">
        <f t="shared" si="6"/>
        <v>132.16</v>
      </c>
      <c r="BE6" s="20" t="str">
        <f>IF(BE7="","",IF(BE7="-","【-】","【"&amp;SUBSTITUTE(TEXT(BE7,"#,##0.00"),"-","△")&amp;"】"))</f>
        <v>【136.43】</v>
      </c>
      <c r="BF6" s="21" t="str">
        <f>IF(BF7="",NA(),BF7)</f>
        <v>-</v>
      </c>
      <c r="BG6" s="21">
        <f t="shared" ref="BG6:BO6" si="7">IF(BG7="",NA(),BG7)</f>
        <v>1637.95</v>
      </c>
      <c r="BH6" s="21">
        <f t="shared" si="7"/>
        <v>1560.37</v>
      </c>
      <c r="BI6" s="21">
        <f t="shared" si="7"/>
        <v>1549.66</v>
      </c>
      <c r="BJ6" s="21">
        <f t="shared" si="7"/>
        <v>1472.62</v>
      </c>
      <c r="BK6" s="21" t="str">
        <f t="shared" si="7"/>
        <v>-</v>
      </c>
      <c r="BL6" s="21">
        <f t="shared" si="7"/>
        <v>782.91</v>
      </c>
      <c r="BM6" s="21">
        <f t="shared" si="7"/>
        <v>783.21</v>
      </c>
      <c r="BN6" s="21">
        <f t="shared" si="7"/>
        <v>902.04</v>
      </c>
      <c r="BO6" s="21">
        <f t="shared" si="7"/>
        <v>992.16</v>
      </c>
      <c r="BP6" s="20" t="str">
        <f>IF(BP7="","",IF(BP7="-","【-】","【"&amp;SUBSTITUTE(TEXT(BP7,"#,##0.00"),"-","△")&amp;"】"))</f>
        <v>【967.97】</v>
      </c>
      <c r="BQ6" s="21" t="str">
        <f>IF(BQ7="",NA(),BQ7)</f>
        <v>-</v>
      </c>
      <c r="BR6" s="21">
        <f t="shared" ref="BR6:BZ6" si="8">IF(BR7="",NA(),BR7)</f>
        <v>93.55</v>
      </c>
      <c r="BS6" s="21">
        <f t="shared" si="8"/>
        <v>93.43</v>
      </c>
      <c r="BT6" s="21">
        <f t="shared" si="8"/>
        <v>98.01</v>
      </c>
      <c r="BU6" s="21">
        <f t="shared" si="8"/>
        <v>93.38</v>
      </c>
      <c r="BV6" s="21" t="str">
        <f t="shared" si="8"/>
        <v>-</v>
      </c>
      <c r="BW6" s="21">
        <f t="shared" si="8"/>
        <v>49.38</v>
      </c>
      <c r="BX6" s="21">
        <f t="shared" si="8"/>
        <v>48.53</v>
      </c>
      <c r="BY6" s="21">
        <f t="shared" si="8"/>
        <v>46.11</v>
      </c>
      <c r="BZ6" s="21">
        <f t="shared" si="8"/>
        <v>45.55</v>
      </c>
      <c r="CA6" s="20" t="str">
        <f>IF(CA7="","",IF(CA7="-","【-】","【"&amp;SUBSTITUTE(TEXT(CA7,"#,##0.00"),"-","△")&amp;"】"))</f>
        <v>【46.20】</v>
      </c>
      <c r="CB6" s="21" t="str">
        <f>IF(CB7="",NA(),CB7)</f>
        <v>-</v>
      </c>
      <c r="CC6" s="21">
        <f t="shared" ref="CC6:CK6" si="9">IF(CC7="",NA(),CC7)</f>
        <v>270.27999999999997</v>
      </c>
      <c r="CD6" s="21">
        <f t="shared" si="9"/>
        <v>274.97000000000003</v>
      </c>
      <c r="CE6" s="21">
        <f t="shared" si="9"/>
        <v>251.95</v>
      </c>
      <c r="CF6" s="21">
        <f t="shared" si="9"/>
        <v>266.2</v>
      </c>
      <c r="CG6" s="21" t="str">
        <f t="shared" si="9"/>
        <v>-</v>
      </c>
      <c r="CH6" s="21">
        <f t="shared" si="9"/>
        <v>316.97000000000003</v>
      </c>
      <c r="CI6" s="21">
        <f t="shared" si="9"/>
        <v>326.17</v>
      </c>
      <c r="CJ6" s="21">
        <f t="shared" si="9"/>
        <v>336.93</v>
      </c>
      <c r="CK6" s="21">
        <f t="shared" si="9"/>
        <v>331.17</v>
      </c>
      <c r="CL6" s="20" t="str">
        <f>IF(CL7="","",IF(CL7="-","【-】","【"&amp;SUBSTITUTE(TEXT(CL7,"#,##0.00"),"-","△")&amp;"】"))</f>
        <v>【332.82】</v>
      </c>
      <c r="CM6" s="21" t="str">
        <f>IF(CM7="",NA(),CM7)</f>
        <v>-</v>
      </c>
      <c r="CN6" s="21">
        <f t="shared" ref="CN6:CV6" si="10">IF(CN7="",NA(),CN7)</f>
        <v>52.49</v>
      </c>
      <c r="CO6" s="21">
        <f t="shared" si="10"/>
        <v>56.1</v>
      </c>
      <c r="CP6" s="21">
        <f t="shared" si="10"/>
        <v>55.88</v>
      </c>
      <c r="CQ6" s="21">
        <f t="shared" si="10"/>
        <v>56.5</v>
      </c>
      <c r="CR6" s="21" t="str">
        <f t="shared" si="10"/>
        <v>-</v>
      </c>
      <c r="CS6" s="21">
        <f t="shared" si="10"/>
        <v>46.36</v>
      </c>
      <c r="CT6" s="21">
        <f t="shared" si="10"/>
        <v>46.45</v>
      </c>
      <c r="CU6" s="21">
        <f t="shared" si="10"/>
        <v>45.36</v>
      </c>
      <c r="CV6" s="21">
        <f t="shared" si="10"/>
        <v>45.93</v>
      </c>
      <c r="CW6" s="20" t="str">
        <f>IF(CW7="","",IF(CW7="-","【-】","【"&amp;SUBSTITUTE(TEXT(CW7,"#,##0.00"),"-","△")&amp;"】"))</f>
        <v>【46.29】</v>
      </c>
      <c r="CX6" s="21" t="str">
        <f>IF(CX7="",NA(),CX7)</f>
        <v>-</v>
      </c>
      <c r="CY6" s="21">
        <f t="shared" ref="CY6:DG6" si="11">IF(CY7="",NA(),CY7)</f>
        <v>68.739999999999995</v>
      </c>
      <c r="CZ6" s="21">
        <f t="shared" si="11"/>
        <v>69.83</v>
      </c>
      <c r="DA6" s="21">
        <f t="shared" si="11"/>
        <v>72.180000000000007</v>
      </c>
      <c r="DB6" s="21">
        <f t="shared" si="11"/>
        <v>75.010000000000005</v>
      </c>
      <c r="DC6" s="21" t="str">
        <f t="shared" si="11"/>
        <v>-</v>
      </c>
      <c r="DD6" s="21">
        <f t="shared" si="11"/>
        <v>83.08</v>
      </c>
      <c r="DE6" s="21">
        <f t="shared" si="11"/>
        <v>82.61</v>
      </c>
      <c r="DF6" s="21">
        <f t="shared" si="11"/>
        <v>82.21</v>
      </c>
      <c r="DG6" s="21">
        <f t="shared" si="11"/>
        <v>82.98</v>
      </c>
      <c r="DH6" s="20" t="str">
        <f>IF(DH7="","",IF(DH7="-","【-】","【"&amp;SUBSTITUTE(TEXT(DH7,"#,##0.00"),"-","△")&amp;"】"))</f>
        <v>【82.56】</v>
      </c>
      <c r="DI6" s="21" t="str">
        <f>IF(DI7="",NA(),DI7)</f>
        <v>-</v>
      </c>
      <c r="DJ6" s="21">
        <f t="shared" ref="DJ6:DR6" si="12">IF(DJ7="",NA(),DJ7)</f>
        <v>6.07</v>
      </c>
      <c r="DK6" s="21">
        <f t="shared" si="12"/>
        <v>11.95</v>
      </c>
      <c r="DL6" s="21">
        <f t="shared" si="12"/>
        <v>17.04</v>
      </c>
      <c r="DM6" s="21">
        <f t="shared" si="12"/>
        <v>22.36</v>
      </c>
      <c r="DN6" s="21" t="str">
        <f t="shared" si="12"/>
        <v>-</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12114</v>
      </c>
      <c r="D7" s="23">
        <v>46</v>
      </c>
      <c r="E7" s="23">
        <v>18</v>
      </c>
      <c r="F7" s="23">
        <v>1</v>
      </c>
      <c r="G7" s="23">
        <v>0</v>
      </c>
      <c r="H7" s="23" t="s">
        <v>96</v>
      </c>
      <c r="I7" s="23" t="s">
        <v>97</v>
      </c>
      <c r="J7" s="23" t="s">
        <v>98</v>
      </c>
      <c r="K7" s="23" t="s">
        <v>99</v>
      </c>
      <c r="L7" s="23" t="s">
        <v>100</v>
      </c>
      <c r="M7" s="23" t="s">
        <v>101</v>
      </c>
      <c r="N7" s="24" t="s">
        <v>102</v>
      </c>
      <c r="O7" s="24">
        <v>-28.62</v>
      </c>
      <c r="P7" s="24">
        <v>5.98</v>
      </c>
      <c r="Q7" s="24">
        <v>100</v>
      </c>
      <c r="R7" s="24">
        <v>5984</v>
      </c>
      <c r="S7" s="24">
        <v>32846</v>
      </c>
      <c r="T7" s="24">
        <v>470.84</v>
      </c>
      <c r="U7" s="24">
        <v>69.760000000000005</v>
      </c>
      <c r="V7" s="24">
        <v>1941</v>
      </c>
      <c r="W7" s="24">
        <v>0.05</v>
      </c>
      <c r="X7" s="24">
        <v>38820</v>
      </c>
      <c r="Y7" s="24" t="s">
        <v>102</v>
      </c>
      <c r="Z7" s="24">
        <v>102.5</v>
      </c>
      <c r="AA7" s="24">
        <v>103.6</v>
      </c>
      <c r="AB7" s="24">
        <v>101.42</v>
      </c>
      <c r="AC7" s="24">
        <v>100.94</v>
      </c>
      <c r="AD7" s="24" t="s">
        <v>102</v>
      </c>
      <c r="AE7" s="24">
        <v>96.14</v>
      </c>
      <c r="AF7" s="24">
        <v>95.6</v>
      </c>
      <c r="AG7" s="24">
        <v>93.57</v>
      </c>
      <c r="AH7" s="24">
        <v>96.48</v>
      </c>
      <c r="AI7" s="24">
        <v>96.59</v>
      </c>
      <c r="AJ7" s="24" t="s">
        <v>102</v>
      </c>
      <c r="AK7" s="24">
        <v>412.2</v>
      </c>
      <c r="AL7" s="24">
        <v>398.01</v>
      </c>
      <c r="AM7" s="24">
        <v>398.89</v>
      </c>
      <c r="AN7" s="24">
        <v>398.4</v>
      </c>
      <c r="AO7" s="24" t="s">
        <v>102</v>
      </c>
      <c r="AP7" s="24">
        <v>237</v>
      </c>
      <c r="AQ7" s="24">
        <v>257.23</v>
      </c>
      <c r="AR7" s="24">
        <v>293.54000000000002</v>
      </c>
      <c r="AS7" s="24">
        <v>224.6</v>
      </c>
      <c r="AT7" s="24">
        <v>208.93</v>
      </c>
      <c r="AU7" s="24" t="s">
        <v>102</v>
      </c>
      <c r="AV7" s="24">
        <v>43.93</v>
      </c>
      <c r="AW7" s="24">
        <v>44.88</v>
      </c>
      <c r="AX7" s="24">
        <v>52.78</v>
      </c>
      <c r="AY7" s="24">
        <v>48.46</v>
      </c>
      <c r="AZ7" s="24" t="s">
        <v>102</v>
      </c>
      <c r="BA7" s="24">
        <v>135.35</v>
      </c>
      <c r="BB7" s="24">
        <v>150.91999999999999</v>
      </c>
      <c r="BC7" s="24">
        <v>151.72</v>
      </c>
      <c r="BD7" s="24">
        <v>132.16</v>
      </c>
      <c r="BE7" s="24">
        <v>136.43</v>
      </c>
      <c r="BF7" s="24" t="s">
        <v>102</v>
      </c>
      <c r="BG7" s="24">
        <v>1637.95</v>
      </c>
      <c r="BH7" s="24">
        <v>1560.37</v>
      </c>
      <c r="BI7" s="24">
        <v>1549.66</v>
      </c>
      <c r="BJ7" s="24">
        <v>1472.62</v>
      </c>
      <c r="BK7" s="24" t="s">
        <v>102</v>
      </c>
      <c r="BL7" s="24">
        <v>782.91</v>
      </c>
      <c r="BM7" s="24">
        <v>783.21</v>
      </c>
      <c r="BN7" s="24">
        <v>902.04</v>
      </c>
      <c r="BO7" s="24">
        <v>992.16</v>
      </c>
      <c r="BP7" s="24">
        <v>967.97</v>
      </c>
      <c r="BQ7" s="24" t="s">
        <v>102</v>
      </c>
      <c r="BR7" s="24">
        <v>93.55</v>
      </c>
      <c r="BS7" s="24">
        <v>93.43</v>
      </c>
      <c r="BT7" s="24">
        <v>98.01</v>
      </c>
      <c r="BU7" s="24">
        <v>93.38</v>
      </c>
      <c r="BV7" s="24" t="s">
        <v>102</v>
      </c>
      <c r="BW7" s="24">
        <v>49.38</v>
      </c>
      <c r="BX7" s="24">
        <v>48.53</v>
      </c>
      <c r="BY7" s="24">
        <v>46.11</v>
      </c>
      <c r="BZ7" s="24">
        <v>45.55</v>
      </c>
      <c r="CA7" s="24">
        <v>46.2</v>
      </c>
      <c r="CB7" s="24" t="s">
        <v>102</v>
      </c>
      <c r="CC7" s="24">
        <v>270.27999999999997</v>
      </c>
      <c r="CD7" s="24">
        <v>274.97000000000003</v>
      </c>
      <c r="CE7" s="24">
        <v>251.95</v>
      </c>
      <c r="CF7" s="24">
        <v>266.2</v>
      </c>
      <c r="CG7" s="24" t="s">
        <v>102</v>
      </c>
      <c r="CH7" s="24">
        <v>316.97000000000003</v>
      </c>
      <c r="CI7" s="24">
        <v>326.17</v>
      </c>
      <c r="CJ7" s="24">
        <v>336.93</v>
      </c>
      <c r="CK7" s="24">
        <v>331.17</v>
      </c>
      <c r="CL7" s="24">
        <v>332.82</v>
      </c>
      <c r="CM7" s="24" t="s">
        <v>102</v>
      </c>
      <c r="CN7" s="24">
        <v>52.49</v>
      </c>
      <c r="CO7" s="24">
        <v>56.1</v>
      </c>
      <c r="CP7" s="24">
        <v>55.88</v>
      </c>
      <c r="CQ7" s="24">
        <v>56.5</v>
      </c>
      <c r="CR7" s="24" t="s">
        <v>102</v>
      </c>
      <c r="CS7" s="24">
        <v>46.36</v>
      </c>
      <c r="CT7" s="24">
        <v>46.45</v>
      </c>
      <c r="CU7" s="24">
        <v>45.36</v>
      </c>
      <c r="CV7" s="24">
        <v>45.93</v>
      </c>
      <c r="CW7" s="24">
        <v>46.29</v>
      </c>
      <c r="CX7" s="24" t="s">
        <v>102</v>
      </c>
      <c r="CY7" s="24">
        <v>68.739999999999995</v>
      </c>
      <c r="CZ7" s="24">
        <v>69.83</v>
      </c>
      <c r="DA7" s="24">
        <v>72.180000000000007</v>
      </c>
      <c r="DB7" s="24">
        <v>75.010000000000005</v>
      </c>
      <c r="DC7" s="24" t="s">
        <v>102</v>
      </c>
      <c r="DD7" s="24">
        <v>83.08</v>
      </c>
      <c r="DE7" s="24">
        <v>82.61</v>
      </c>
      <c r="DF7" s="24">
        <v>82.21</v>
      </c>
      <c r="DG7" s="24">
        <v>82.98</v>
      </c>
      <c r="DH7" s="24">
        <v>82.56</v>
      </c>
      <c r="DI7" s="24" t="s">
        <v>102</v>
      </c>
      <c r="DJ7" s="24">
        <v>6.07</v>
      </c>
      <c r="DK7" s="24">
        <v>11.95</v>
      </c>
      <c r="DL7" s="24">
        <v>17.04</v>
      </c>
      <c r="DM7" s="24">
        <v>22.36</v>
      </c>
      <c r="DN7" s="24" t="s">
        <v>102</v>
      </c>
      <c r="DO7" s="24">
        <v>33.75</v>
      </c>
      <c r="DP7" s="24">
        <v>36.21</v>
      </c>
      <c r="DQ7" s="24">
        <v>39.69</v>
      </c>
      <c r="DR7" s="24">
        <v>39.700000000000003</v>
      </c>
      <c r="DS7" s="24">
        <v>39.619999999999997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abs0763</cp:lastModifiedBy>
  <cp:lastPrinted>2025-01-28T05:06:54Z</cp:lastPrinted>
  <dcterms:created xsi:type="dcterms:W3CDTF">2025-01-24T07:25:27Z</dcterms:created>
  <dcterms:modified xsi:type="dcterms:W3CDTF">2025-03-05T01:21:25Z</dcterms:modified>
  <cp:category/>
</cp:coreProperties>
</file>