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FL001.city.abashiri.hokkaido.jp\Redirect\abs0763\デスクトップ\新しいフォルダー\"/>
    </mc:Choice>
  </mc:AlternateContent>
  <workbookProtection workbookAlgorithmName="SHA-512" workbookHashValue="E3Sl1y4y6/+SM+qHl0we95j7Vn51AyJrPs4LTm6PfWUVzzFbmdVXvsmXOJRm/sgDKvNAi/HV2lKqqdJskQ4GVg==" workbookSaltValue="Xlc/vA94/FzGIXHZcmU2N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<sst xmlns="http://schemas.openxmlformats.org/spreadsheetml/2006/main" count="257" uniqueCount="116">
  <si>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</si>
  <si>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</si>
  <si>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</si>
  <si>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</si>
  <si>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</si>
  <si>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</si>
  <si>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</si>
  <si>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</si>
  <si>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</si>
  <si>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</si>
  <si>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</si>
  <si>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</si>
  <si>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</si>
  <si>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</si>
  <si>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</si>
  <si>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</si>
  <si>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</si>
  <si>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</si>
  <si>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</si>
  <si>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</si>
  <si>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</si>
  <si>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</si>
  <si>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</si>
  <si>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</si>
  <si>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</si>
  <si>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</si>
  <si>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</si>
  <si>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</si>
  <si>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</si>
  <si>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</si>
  <si>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</si>
  <si>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</si>
  <si>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</si>
  <si>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</si>
  <si>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</si>
  <si>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</si>
  <si>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</si>
  <si>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</si>
  <si>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</si>
  <si>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</si>
  <si>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</si>
  <si>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</si>
  <si>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</si>
  <si>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</si>
  <si>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</si>
  <si>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</si>
  <si>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</si>
  <si>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</si>
  <si>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</si>
  <si>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</si>
  <si>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</si>
  <si>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</si>
  <si>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</si>
  <si>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</si>
  <si>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</si>
  <si>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</si>
  <si>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</si>
  <si>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</si>
  <si>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</si>
  <si>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</si>
  <si>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</si>
  <si>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</si>
  <si>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</si>
  <si>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</si>
  <si>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</si>
  <si>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</si>
  <si>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</si>
  <si>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</si>
  <si>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</si>
  <si>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</si>
  <si>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</si>
  <si>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</si>
  <si>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</si>
  <si>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</si>
  <si>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</si>
  <si>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</si>
  <si>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</si>
  <si>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</si>
  <si>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</si>
  <si>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</si>
  <si>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</si>
  <si>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</si>
  <si>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</si>
  <si>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</si>
  <si>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</si>
  <si>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</si>
  <si>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</si>
  <si>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</si>
  <si>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</si>
  <si>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</si>
  <si>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</si>
  <si>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</si>
  <si>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</si>
  <si>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</si>
  <si>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</si>
  <si>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</si>
  <si>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網走市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</si>
  <si>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</si>
  <si>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</si>
  <si>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</si>
  <si>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</si>
  <si>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</si>
  <si>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</si>
  <si>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</si>
  <si>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</si>
  <si>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</si>
  <si>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</si>
  <si>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</si>
  <si>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</si>
  <si>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</si>
  <si>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</si>
  <si>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</si>
  <si>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</si>
  <si>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当市特定環境保全公共下水道事業は事業単体では使用料収入に対し資本費が大きい状況にありますが、公共下水道と当特定環境保全公共下水道など含めた下水道事業会計全体では黒字を維持しています。　　　　　　　　　　　　　　　　　　　　　　　　　　　　　　　　　　　　　　
　今後の経営の改善に向けた取り組みは以下の通りです。　　　　　　　　　　　　　　　　　　　　　　　　　　　　
　①企業債の新規借り入れの抑制　　　　　　　　　　　　　　　　　　　
　②地方公営企業会計の導入による財務状況の的確な把握と透明性の確保　　　　　　　　　　　　　　　　　　　　　　　　　　
　③ストックマネジメント計画の策定による下水道施設の適切な更新と長寿命化</t>
    <phoneticPr fontId="4"/>
  </si>
  <si>
    <t>（令和2年度から地方公営企業法を適用した法適用会計として運営しています。）
　当市特定環境保全公共下水道は、市街地区域外の地域の水質保全を目的として、昭和62年より建設事業を開始しています。
　下水道管路の面的整備は完了しており、⑧水洗化率は令和5年度末で96.18％と類似団体と比較して高い水洗化率を達成しています。
　しかし、市街地区域外の下水道であり、受益戸数が少ないことから、⑤経費回収率は57.15％と類似団体より低く、⑥汚水処理原価（1㎥当たりの汚水処理に要する費用）は類似団体より高く、③流動比率は100%を大幅に下回っている状態です。
　④企業債残高対事業規模比率（使用料収入に対する企業債の残高）は類似団体よりやや高い状態ですが、企業債の残高ピークは過ぎており、今後、償還が進むにしたがい数値は改善する見込みです。</t>
    <phoneticPr fontId="4"/>
  </si>
  <si>
    <t>　特定環境保全公共下水道処理区域では令和18年度頃より更新時期を迎える見込みです。　　　　　　　　　　　　　　　　
　今後の施設の維持・更新については、平成30年度に策定したストックマネジメント計画を基に、下水道施設の長寿命化を図り、施設の更新計画に基づいた適切な更新を行います。
　当事業は法適用会計化してから日が浅く、①有形固定資産減価償却率（償却対象資産の減価償却がどの程度すすんでいるか）は15.33％と低い状態です。
　管路の更新時期ではないため、③管渠改善率（令和5年度に更新した管渠延長の割合）は0.74％となっています。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</si>
</sst>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2.0699999999999998</c:v>
                </c:pt>
                <c:pt idx="2">
                  <c:v>0.46</c:v>
                </c:pt>
                <c:pt idx="3">
                  <c:v>0.95</c:v>
                </c:pt>
                <c:pt idx="4">
                  <c:v>0.74</c:v>
                </c:pt>
              </c:numCache>
            </c:numRef>
          </c:val>
          <c:extLst>
            <c:ext xmlns:c16="http://schemas.microsoft.com/office/drawing/2014/chart" uri="{C3380CC4-5D6E-409C-BE32-E72D297353CC}">
              <c16:uniqueId val="{00000000-AD1F-44FE-979C-0724B159CB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0.27</c:v>
                </c:pt>
                <c:pt idx="3">
                  <c:v>0.22</c:v>
                </c:pt>
                <c:pt idx="4">
                  <c:v>0.17</c:v>
                </c:pt>
              </c:numCache>
            </c:numRef>
          </c:val>
          <c:smooth val="0"/>
          <c:extLst>
            <c:ext xmlns:c16="http://schemas.microsoft.com/office/drawing/2014/chart" uri="{C3380CC4-5D6E-409C-BE32-E72D297353CC}">
              <c16:uniqueId val="{00000001-AD1F-44FE-979C-0724B159CB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8B-4BEB-8ABB-D08DC72A86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45.87</c:v>
                </c:pt>
                <c:pt idx="2">
                  <c:v>44.24</c:v>
                </c:pt>
                <c:pt idx="3">
                  <c:v>45.3</c:v>
                </c:pt>
                <c:pt idx="4">
                  <c:v>45.6</c:v>
                </c:pt>
              </c:numCache>
            </c:numRef>
          </c:val>
          <c:smooth val="0"/>
          <c:extLst>
            <c:ext xmlns:c16="http://schemas.microsoft.com/office/drawing/2014/chart" uri="{C3380CC4-5D6E-409C-BE32-E72D297353CC}">
              <c16:uniqueId val="{00000001-558B-4BEB-8ABB-D08DC72A86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96.14</c:v>
                </c:pt>
                <c:pt idx="2">
                  <c:v>96.16</c:v>
                </c:pt>
                <c:pt idx="3">
                  <c:v>96.19</c:v>
                </c:pt>
                <c:pt idx="4">
                  <c:v>96.18</c:v>
                </c:pt>
              </c:numCache>
            </c:numRef>
          </c:val>
          <c:extLst>
            <c:ext xmlns:c16="http://schemas.microsoft.com/office/drawing/2014/chart" uri="{C3380CC4-5D6E-409C-BE32-E72D297353CC}">
              <c16:uniqueId val="{00000000-D357-4FFF-AD55-7B5ADA569F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87.65</c:v>
                </c:pt>
                <c:pt idx="2">
                  <c:v>88.15</c:v>
                </c:pt>
                <c:pt idx="3">
                  <c:v>88.37</c:v>
                </c:pt>
                <c:pt idx="4">
                  <c:v>88.66</c:v>
                </c:pt>
              </c:numCache>
            </c:numRef>
          </c:val>
          <c:smooth val="0"/>
          <c:extLst>
            <c:ext xmlns:c16="http://schemas.microsoft.com/office/drawing/2014/chart" uri="{C3380CC4-5D6E-409C-BE32-E72D297353CC}">
              <c16:uniqueId val="{00000001-D357-4FFF-AD55-7B5ADA569F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111.74</c:v>
                </c:pt>
                <c:pt idx="2">
                  <c:v>103.34</c:v>
                </c:pt>
                <c:pt idx="3">
                  <c:v>104.87</c:v>
                </c:pt>
                <c:pt idx="4">
                  <c:v>98.54</c:v>
                </c:pt>
              </c:numCache>
            </c:numRef>
          </c:val>
          <c:extLst>
            <c:ext xmlns:c16="http://schemas.microsoft.com/office/drawing/2014/chart" uri="{C3380CC4-5D6E-409C-BE32-E72D297353CC}">
              <c16:uniqueId val="{00000000-051D-489B-AAE3-368028B779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c:v>
                </c:pt>
                <c:pt idx="2">
                  <c:v>104.11</c:v>
                </c:pt>
                <c:pt idx="3">
                  <c:v>101.98</c:v>
                </c:pt>
                <c:pt idx="4">
                  <c:v>102.68</c:v>
                </c:pt>
              </c:numCache>
            </c:numRef>
          </c:val>
          <c:smooth val="0"/>
          <c:extLst>
            <c:ext xmlns:c16="http://schemas.microsoft.com/office/drawing/2014/chart" uri="{C3380CC4-5D6E-409C-BE32-E72D297353CC}">
              <c16:uniqueId val="{00000001-051D-489B-AAE3-368028B779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4.0999999999999996</c:v>
                </c:pt>
                <c:pt idx="2">
                  <c:v>8.16</c:v>
                </c:pt>
                <c:pt idx="3">
                  <c:v>11.78</c:v>
                </c:pt>
                <c:pt idx="4">
                  <c:v>15.33</c:v>
                </c:pt>
              </c:numCache>
            </c:numRef>
          </c:val>
          <c:extLst>
            <c:ext xmlns:c16="http://schemas.microsoft.com/office/drawing/2014/chart" uri="{C3380CC4-5D6E-409C-BE32-E72D297353CC}">
              <c16:uniqueId val="{00000000-99D4-4840-B292-23657FEDFE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29.24</c:v>
                </c:pt>
                <c:pt idx="2">
                  <c:v>31.73</c:v>
                </c:pt>
                <c:pt idx="3">
                  <c:v>32.57</c:v>
                </c:pt>
                <c:pt idx="4">
                  <c:v>33.159999999999997</c:v>
                </c:pt>
              </c:numCache>
            </c:numRef>
          </c:val>
          <c:smooth val="0"/>
          <c:extLst>
            <c:ext xmlns:c16="http://schemas.microsoft.com/office/drawing/2014/chart" uri="{C3380CC4-5D6E-409C-BE32-E72D297353CC}">
              <c16:uniqueId val="{00000001-99D4-4840-B292-23657FEDFE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50-4546-B195-94C6A8946D1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1F50-4546-B195-94C6A8946D1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F4A-4BF5-AEBF-BA683E5AF3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48.2</c:v>
                </c:pt>
                <c:pt idx="2">
                  <c:v>46.91</c:v>
                </c:pt>
                <c:pt idx="3">
                  <c:v>52.27</c:v>
                </c:pt>
                <c:pt idx="4">
                  <c:v>58.68</c:v>
                </c:pt>
              </c:numCache>
            </c:numRef>
          </c:val>
          <c:smooth val="0"/>
          <c:extLst>
            <c:ext xmlns:c16="http://schemas.microsoft.com/office/drawing/2014/chart" uri="{C3380CC4-5D6E-409C-BE32-E72D297353CC}">
              <c16:uniqueId val="{00000001-1F4A-4BF5-AEBF-BA683E5AF3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2.58</c:v>
                </c:pt>
                <c:pt idx="2">
                  <c:v>2.0499999999999998</c:v>
                </c:pt>
                <c:pt idx="3">
                  <c:v>2.0499999999999998</c:v>
                </c:pt>
                <c:pt idx="4">
                  <c:v>1.8</c:v>
                </c:pt>
              </c:numCache>
            </c:numRef>
          </c:val>
          <c:extLst>
            <c:ext xmlns:c16="http://schemas.microsoft.com/office/drawing/2014/chart" uri="{C3380CC4-5D6E-409C-BE32-E72D297353CC}">
              <c16:uniqueId val="{00000000-8696-4364-BB36-593B076ECF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46.85</c:v>
                </c:pt>
                <c:pt idx="2">
                  <c:v>44.35</c:v>
                </c:pt>
                <c:pt idx="3">
                  <c:v>41.51</c:v>
                </c:pt>
                <c:pt idx="4">
                  <c:v>45.01</c:v>
                </c:pt>
              </c:numCache>
            </c:numRef>
          </c:val>
          <c:smooth val="0"/>
          <c:extLst>
            <c:ext xmlns:c16="http://schemas.microsoft.com/office/drawing/2014/chart" uri="{C3380CC4-5D6E-409C-BE32-E72D297353CC}">
              <c16:uniqueId val="{00000001-8696-4364-BB36-593B076ECF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1744.57</c:v>
                </c:pt>
                <c:pt idx="2">
                  <c:v>1585.9</c:v>
                </c:pt>
                <c:pt idx="3">
                  <c:v>1335.14</c:v>
                </c:pt>
                <c:pt idx="4">
                  <c:v>1189.29</c:v>
                </c:pt>
              </c:numCache>
            </c:numRef>
          </c:val>
          <c:extLst>
            <c:ext xmlns:c16="http://schemas.microsoft.com/office/drawing/2014/chart" uri="{C3380CC4-5D6E-409C-BE32-E72D297353CC}">
              <c16:uniqueId val="{00000000-69FE-4014-A7B8-51F3842F54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1268.6300000000001</c:v>
                </c:pt>
                <c:pt idx="2">
                  <c:v>1283.69</c:v>
                </c:pt>
                <c:pt idx="3">
                  <c:v>1160.22</c:v>
                </c:pt>
                <c:pt idx="4">
                  <c:v>1141.98</c:v>
                </c:pt>
              </c:numCache>
            </c:numRef>
          </c:val>
          <c:smooth val="0"/>
          <c:extLst>
            <c:ext xmlns:c16="http://schemas.microsoft.com/office/drawing/2014/chart" uri="{C3380CC4-5D6E-409C-BE32-E72D297353CC}">
              <c16:uniqueId val="{00000001-69FE-4014-A7B8-51F3842F54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62.23</c:v>
                </c:pt>
                <c:pt idx="2">
                  <c:v>51.31</c:v>
                </c:pt>
                <c:pt idx="3">
                  <c:v>61.02</c:v>
                </c:pt>
                <c:pt idx="4">
                  <c:v>57.15</c:v>
                </c:pt>
              </c:numCache>
            </c:numRef>
          </c:val>
          <c:extLst>
            <c:ext xmlns:c16="http://schemas.microsoft.com/office/drawing/2014/chart" uri="{C3380CC4-5D6E-409C-BE32-E72D297353CC}">
              <c16:uniqueId val="{00000000-D09B-48C3-9A80-B897B8478D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82.88</c:v>
                </c:pt>
                <c:pt idx="2">
                  <c:v>82.53</c:v>
                </c:pt>
                <c:pt idx="3">
                  <c:v>81.81</c:v>
                </c:pt>
                <c:pt idx="4">
                  <c:v>82.27</c:v>
                </c:pt>
              </c:numCache>
            </c:numRef>
          </c:val>
          <c:smooth val="0"/>
          <c:extLst>
            <c:ext xmlns:c16="http://schemas.microsoft.com/office/drawing/2014/chart" uri="{C3380CC4-5D6E-409C-BE32-E72D297353CC}">
              <c16:uniqueId val="{00000001-D09B-48C3-9A80-B897B8478D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286.89999999999998</c:v>
                </c:pt>
                <c:pt idx="2">
                  <c:v>345.63</c:v>
                </c:pt>
                <c:pt idx="3">
                  <c:v>297.06</c:v>
                </c:pt>
                <c:pt idx="4">
                  <c:v>318.10000000000002</c:v>
                </c:pt>
              </c:numCache>
            </c:numRef>
          </c:val>
          <c:extLst>
            <c:ext xmlns:c16="http://schemas.microsoft.com/office/drawing/2014/chart" uri="{C3380CC4-5D6E-409C-BE32-E72D297353CC}">
              <c16:uniqueId val="{00000000-8B0B-4A28-9EF8-85A08C8850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187.76</c:v>
                </c:pt>
                <c:pt idx="2">
                  <c:v>190.48</c:v>
                </c:pt>
                <c:pt idx="3">
                  <c:v>193.59</c:v>
                </c:pt>
                <c:pt idx="4">
                  <c:v>194.42</c:v>
                </c:pt>
              </c:numCache>
            </c:numRef>
          </c:val>
          <c:smooth val="0"/>
          <c:extLst>
            <c:ext xmlns:c16="http://schemas.microsoft.com/office/drawing/2014/chart" uri="{C3380CC4-5D6E-409C-BE32-E72D297353CC}">
              <c16:uniqueId val="{00000001-8B0B-4A28-9EF8-85A08C8850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網走市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65" t="str">
        <f>データ!$M$6</f>
        <v>非設置</v>
      </c>
      <c r="AE8" s="65"/>
      <c r="AF8" s="65"/>
      <c r="AG8" s="65"/>
      <c r="AH8" s="65"/>
      <c r="AI8" s="65"/>
      <c r="AJ8" s="65"/>
      <c r="AK8" s="3"/>
      <c r="AL8" s="45">
        <f>データ!S6</f>
        <v>32846</v>
      </c>
      <c r="AM8" s="45"/>
      <c r="AN8" s="45"/>
      <c r="AO8" s="45"/>
      <c r="AP8" s="45"/>
      <c r="AQ8" s="45"/>
      <c r="AR8" s="45"/>
      <c r="AS8" s="45"/>
      <c r="AT8" s="44">
        <f>データ!T6</f>
        <v>470.84</v>
      </c>
      <c r="AU8" s="44"/>
      <c r="AV8" s="44"/>
      <c r="AW8" s="44"/>
      <c r="AX8" s="44"/>
      <c r="AY8" s="44"/>
      <c r="AZ8" s="44"/>
      <c r="BA8" s="44"/>
      <c r="BB8" s="44">
        <f>データ!U6</f>
        <v>69.760000000000005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68.680000000000007</v>
      </c>
      <c r="J10" s="44"/>
      <c r="K10" s="44"/>
      <c r="L10" s="44"/>
      <c r="M10" s="44"/>
      <c r="N10" s="44"/>
      <c r="O10" s="44"/>
      <c r="P10" s="44">
        <f>データ!P6</f>
        <v>7.17</v>
      </c>
      <c r="Q10" s="44"/>
      <c r="R10" s="44"/>
      <c r="S10" s="44"/>
      <c r="T10" s="44"/>
      <c r="U10" s="44"/>
      <c r="V10" s="44"/>
      <c r="W10" s="44">
        <f>データ!Q6</f>
        <v>83.23</v>
      </c>
      <c r="X10" s="44"/>
      <c r="Y10" s="44"/>
      <c r="Z10" s="44"/>
      <c r="AA10" s="44"/>
      <c r="AB10" s="44"/>
      <c r="AC10" s="44"/>
      <c r="AD10" s="45">
        <f>データ!R6</f>
        <v>4331</v>
      </c>
      <c r="AE10" s="45"/>
      <c r="AF10" s="45"/>
      <c r="AG10" s="45"/>
      <c r="AH10" s="45"/>
      <c r="AI10" s="45"/>
      <c r="AJ10" s="45"/>
      <c r="AK10" s="2"/>
      <c r="AL10" s="45">
        <f>データ!V6</f>
        <v>2329</v>
      </c>
      <c r="AM10" s="45"/>
      <c r="AN10" s="45"/>
      <c r="AO10" s="45"/>
      <c r="AP10" s="45"/>
      <c r="AQ10" s="45"/>
      <c r="AR10" s="45"/>
      <c r="AS10" s="45"/>
      <c r="AT10" s="44">
        <f>データ!W6</f>
        <v>3.52</v>
      </c>
      <c r="AU10" s="44"/>
      <c r="AV10" s="44"/>
      <c r="AW10" s="44"/>
      <c r="AX10" s="44"/>
      <c r="AY10" s="44"/>
      <c r="AZ10" s="44"/>
      <c r="BA10" s="44"/>
      <c r="BB10" s="44">
        <f>データ!X6</f>
        <v>661.65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otg0gXK7wH5tHQ0JlSP+9Cdeun8ZnFT45laGqLVdsvvowM8GWP3j04Zea6T8dCeIIuPq0GtHMuyUI9gsnSxkw==" saltValue="32uYM78mdcoRaKZ2jXQM6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12114</v>
      </c>
      <c r="D6" s="19">
        <f t="shared" si="3"/>
        <v>46</v>
      </c>
      <c r="E6" s="19">
        <f t="shared" si="3"/>
        <v>17</v>
      </c>
      <c r="F6" s="19">
        <f t="shared" si="3"/>
        <v>4</v>
      </c>
      <c r="G6" s="19">
        <f t="shared" si="3"/>
        <v>0</v>
      </c>
      <c r="H6" s="19" t="str">
        <f t="shared" si="3"/>
        <v>北海道　網走市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68.680000000000007</v>
      </c>
      <c r="P6" s="20">
        <f t="shared" si="3"/>
        <v>7.17</v>
      </c>
      <c r="Q6" s="20">
        <f t="shared" si="3"/>
        <v>83.23</v>
      </c>
      <c r="R6" s="20">
        <f t="shared" si="3"/>
        <v>4331</v>
      </c>
      <c r="S6" s="20">
        <f t="shared" si="3"/>
        <v>32846</v>
      </c>
      <c r="T6" s="20">
        <f t="shared" si="3"/>
        <v>470.84</v>
      </c>
      <c r="U6" s="20">
        <f t="shared" si="3"/>
        <v>69.760000000000005</v>
      </c>
      <c r="V6" s="20">
        <f t="shared" si="3"/>
        <v>2329</v>
      </c>
      <c r="W6" s="20">
        <f t="shared" si="3"/>
        <v>3.52</v>
      </c>
      <c r="X6" s="20">
        <f t="shared" si="3"/>
        <v>661.65</v>
      </c>
      <c r="Y6" s="21" t="str">
        <f>IF(Y7="",NA(),Y7)</f>
        <v>-</v>
      </c>
      <c r="Z6" s="21">
        <f t="shared" ref="Z6:AH6" si="4">IF(Z7="",NA(),Z7)</f>
        <v>111.74</v>
      </c>
      <c r="AA6" s="21">
        <f t="shared" si="4"/>
        <v>103.34</v>
      </c>
      <c r="AB6" s="21">
        <f t="shared" si="4"/>
        <v>104.87</v>
      </c>
      <c r="AC6" s="21">
        <f t="shared" si="4"/>
        <v>98.54</v>
      </c>
      <c r="AD6" s="21" t="str">
        <f t="shared" si="4"/>
        <v>-</v>
      </c>
      <c r="AE6" s="21">
        <f t="shared" si="4"/>
        <v>102.7</v>
      </c>
      <c r="AF6" s="21">
        <f t="shared" si="4"/>
        <v>104.11</v>
      </c>
      <c r="AG6" s="21">
        <f t="shared" si="4"/>
        <v>101.98</v>
      </c>
      <c r="AH6" s="21">
        <f t="shared" si="4"/>
        <v>102.68</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48.2</v>
      </c>
      <c r="AQ6" s="21">
        <f t="shared" si="5"/>
        <v>46.91</v>
      </c>
      <c r="AR6" s="21">
        <f t="shared" si="5"/>
        <v>52.27</v>
      </c>
      <c r="AS6" s="21">
        <f t="shared" si="5"/>
        <v>58.68</v>
      </c>
      <c r="AT6" s="20" t="str">
        <f>IF(AT7="","",IF(AT7="-","【-】","【"&amp;SUBSTITUTE(TEXT(AT7,"#,##0.00"),"-","△")&amp;"】"))</f>
        <v>【65.73】</v>
      </c>
      <c r="AU6" s="21" t="str">
        <f>IF(AU7="",NA(),AU7)</f>
        <v>-</v>
      </c>
      <c r="AV6" s="21">
        <f t="shared" ref="AV6:BD6" si="6">IF(AV7="",NA(),AV7)</f>
        <v>2.58</v>
      </c>
      <c r="AW6" s="21">
        <f t="shared" si="6"/>
        <v>2.0499999999999998</v>
      </c>
      <c r="AX6" s="21">
        <f t="shared" si="6"/>
        <v>2.0499999999999998</v>
      </c>
      <c r="AY6" s="21">
        <f t="shared" si="6"/>
        <v>1.8</v>
      </c>
      <c r="AZ6" s="21" t="str">
        <f t="shared" si="6"/>
        <v>-</v>
      </c>
      <c r="BA6" s="21">
        <f t="shared" si="6"/>
        <v>46.85</v>
      </c>
      <c r="BB6" s="21">
        <f t="shared" si="6"/>
        <v>44.35</v>
      </c>
      <c r="BC6" s="21">
        <f t="shared" si="6"/>
        <v>41.51</v>
      </c>
      <c r="BD6" s="21">
        <f t="shared" si="6"/>
        <v>45.01</v>
      </c>
      <c r="BE6" s="20" t="str">
        <f>IF(BE7="","",IF(BE7="-","【-】","【"&amp;SUBSTITUTE(TEXT(BE7,"#,##0.00"),"-","△")&amp;"】"))</f>
        <v>【48.91】</v>
      </c>
      <c r="BF6" s="21" t="str">
        <f>IF(BF7="",NA(),BF7)</f>
        <v>-</v>
      </c>
      <c r="BG6" s="21">
        <f t="shared" ref="BG6:BO6" si="7">IF(BG7="",NA(),BG7)</f>
        <v>1744.57</v>
      </c>
      <c r="BH6" s="21">
        <f t="shared" si="7"/>
        <v>1585.9</v>
      </c>
      <c r="BI6" s="21">
        <f t="shared" si="7"/>
        <v>1335.14</v>
      </c>
      <c r="BJ6" s="21">
        <f t="shared" si="7"/>
        <v>1189.29</v>
      </c>
      <c r="BK6" s="21" t="str">
        <f t="shared" si="7"/>
        <v>-</v>
      </c>
      <c r="BL6" s="21">
        <f t="shared" si="7"/>
        <v>1268.6300000000001</v>
      </c>
      <c r="BM6" s="21">
        <f t="shared" si="7"/>
        <v>1283.69</v>
      </c>
      <c r="BN6" s="21">
        <f t="shared" si="7"/>
        <v>1160.22</v>
      </c>
      <c r="BO6" s="21">
        <f t="shared" si="7"/>
        <v>1141.98</v>
      </c>
      <c r="BP6" s="20" t="str">
        <f>IF(BP7="","",IF(BP7="-","【-】","【"&amp;SUBSTITUTE(TEXT(BP7,"#,##0.00"),"-","△")&amp;"】"))</f>
        <v>【1,156.82】</v>
      </c>
      <c r="BQ6" s="21" t="str">
        <f>IF(BQ7="",NA(),BQ7)</f>
        <v>-</v>
      </c>
      <c r="BR6" s="21">
        <f t="shared" ref="BR6:BZ6" si="8">IF(BR7="",NA(),BR7)</f>
        <v>62.23</v>
      </c>
      <c r="BS6" s="21">
        <f t="shared" si="8"/>
        <v>51.31</v>
      </c>
      <c r="BT6" s="21">
        <f t="shared" si="8"/>
        <v>61.02</v>
      </c>
      <c r="BU6" s="21">
        <f t="shared" si="8"/>
        <v>57.15</v>
      </c>
      <c r="BV6" s="21" t="str">
        <f t="shared" si="8"/>
        <v>-</v>
      </c>
      <c r="BW6" s="21">
        <f t="shared" si="8"/>
        <v>82.88</v>
      </c>
      <c r="BX6" s="21">
        <f t="shared" si="8"/>
        <v>82.53</v>
      </c>
      <c r="BY6" s="21">
        <f t="shared" si="8"/>
        <v>81.81</v>
      </c>
      <c r="BZ6" s="21">
        <f t="shared" si="8"/>
        <v>82.27</v>
      </c>
      <c r="CA6" s="20" t="str">
        <f>IF(CA7="","",IF(CA7="-","【-】","【"&amp;SUBSTITUTE(TEXT(CA7,"#,##0.00"),"-","△")&amp;"】"))</f>
        <v>【75.33】</v>
      </c>
      <c r="CB6" s="21" t="str">
        <f>IF(CB7="",NA(),CB7)</f>
        <v>-</v>
      </c>
      <c r="CC6" s="21">
        <f t="shared" ref="CC6:CK6" si="9">IF(CC7="",NA(),CC7)</f>
        <v>286.89999999999998</v>
      </c>
      <c r="CD6" s="21">
        <f t="shared" si="9"/>
        <v>345.63</v>
      </c>
      <c r="CE6" s="21">
        <f t="shared" si="9"/>
        <v>297.06</v>
      </c>
      <c r="CF6" s="21">
        <f t="shared" si="9"/>
        <v>318.10000000000002</v>
      </c>
      <c r="CG6" s="21" t="str">
        <f t="shared" si="9"/>
        <v>-</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45.87</v>
      </c>
      <c r="CT6" s="21">
        <f t="shared" si="10"/>
        <v>44.24</v>
      </c>
      <c r="CU6" s="21">
        <f t="shared" si="10"/>
        <v>45.3</v>
      </c>
      <c r="CV6" s="21">
        <f t="shared" si="10"/>
        <v>45.6</v>
      </c>
      <c r="CW6" s="20" t="str">
        <f>IF(CW7="","",IF(CW7="-","【-】","【"&amp;SUBSTITUTE(TEXT(CW7,"#,##0.00"),"-","△")&amp;"】"))</f>
        <v>【43.28】</v>
      </c>
      <c r="CX6" s="21" t="str">
        <f>IF(CX7="",NA(),CX7)</f>
        <v>-</v>
      </c>
      <c r="CY6" s="21">
        <f t="shared" ref="CY6:DG6" si="11">IF(CY7="",NA(),CY7)</f>
        <v>96.14</v>
      </c>
      <c r="CZ6" s="21">
        <f t="shared" si="11"/>
        <v>96.16</v>
      </c>
      <c r="DA6" s="21">
        <f t="shared" si="11"/>
        <v>96.19</v>
      </c>
      <c r="DB6" s="21">
        <f t="shared" si="11"/>
        <v>96.18</v>
      </c>
      <c r="DC6" s="21" t="str">
        <f t="shared" si="11"/>
        <v>-</v>
      </c>
      <c r="DD6" s="21">
        <f t="shared" si="11"/>
        <v>87.65</v>
      </c>
      <c r="DE6" s="21">
        <f t="shared" si="11"/>
        <v>88.15</v>
      </c>
      <c r="DF6" s="21">
        <f t="shared" si="11"/>
        <v>88.37</v>
      </c>
      <c r="DG6" s="21">
        <f t="shared" si="11"/>
        <v>88.66</v>
      </c>
      <c r="DH6" s="20" t="str">
        <f>IF(DH7="","",IF(DH7="-","【-】","【"&amp;SUBSTITUTE(TEXT(DH7,"#,##0.00"),"-","△")&amp;"】"))</f>
        <v>【86.21】</v>
      </c>
      <c r="DI6" s="21" t="str">
        <f>IF(DI7="",NA(),DI7)</f>
        <v>-</v>
      </c>
      <c r="DJ6" s="21">
        <f t="shared" ref="DJ6:DR6" si="12">IF(DJ7="",NA(),DJ7)</f>
        <v>4.0999999999999996</v>
      </c>
      <c r="DK6" s="21">
        <f t="shared" si="12"/>
        <v>8.16</v>
      </c>
      <c r="DL6" s="21">
        <f t="shared" si="12"/>
        <v>11.78</v>
      </c>
      <c r="DM6" s="21">
        <f t="shared" si="12"/>
        <v>15.33</v>
      </c>
      <c r="DN6" s="21" t="str">
        <f t="shared" si="12"/>
        <v>-</v>
      </c>
      <c r="DO6" s="21">
        <f t="shared" si="12"/>
        <v>29.24</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0.04</v>
      </c>
      <c r="EC6" s="21">
        <f t="shared" si="13"/>
        <v>0.12</v>
      </c>
      <c r="ED6" s="20" t="str">
        <f>IF(ED7="","",IF(ED7="-","【-】","【"&amp;SUBSTITUTE(TEXT(ED7,"#,##0.00"),"-","△")&amp;"】"))</f>
        <v>【0.09】</v>
      </c>
      <c r="EE6" s="21" t="str">
        <f>IF(EE7="",NA(),EE7)</f>
        <v>-</v>
      </c>
      <c r="EF6" s="21">
        <f t="shared" ref="EF6:EN6" si="14">IF(EF7="",NA(),EF7)</f>
        <v>2.0699999999999998</v>
      </c>
      <c r="EG6" s="21">
        <f t="shared" si="14"/>
        <v>0.46</v>
      </c>
      <c r="EH6" s="21">
        <f t="shared" si="14"/>
        <v>0.95</v>
      </c>
      <c r="EI6" s="21">
        <f t="shared" si="14"/>
        <v>0.74</v>
      </c>
      <c r="EJ6" s="21" t="str">
        <f t="shared" si="14"/>
        <v>-</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12114</v>
      </c>
      <c r="D7" s="23">
        <v>46</v>
      </c>
      <c r="E7" s="23">
        <v>17</v>
      </c>
      <c r="F7" s="23">
        <v>4</v>
      </c>
      <c r="G7" s="23">
        <v>0</v>
      </c>
      <c r="H7" s="23" t="s">
        <v>96</v>
      </c>
      <c r="I7" s="23" t="s">
        <v>97</v>
      </c>
      <c r="J7" s="23" t="s">
        <v>98</v>
      </c>
      <c r="K7" s="23" t="s">
        <v>99</v>
      </c>
      <c r="L7" s="23" t="s">
        <v>100</v>
      </c>
      <c r="M7" s="23" t="s">
        <v>101</v>
      </c>
      <c r="N7" s="24" t="s">
        <v>102</v>
      </c>
      <c r="O7" s="24">
        <v>68.680000000000007</v>
      </c>
      <c r="P7" s="24">
        <v>7.17</v>
      </c>
      <c r="Q7" s="24">
        <v>83.23</v>
      </c>
      <c r="R7" s="24">
        <v>4331</v>
      </c>
      <c r="S7" s="24">
        <v>32846</v>
      </c>
      <c r="T7" s="24">
        <v>470.84</v>
      </c>
      <c r="U7" s="24">
        <v>69.760000000000005</v>
      </c>
      <c r="V7" s="24">
        <v>2329</v>
      </c>
      <c r="W7" s="24">
        <v>3.52</v>
      </c>
      <c r="X7" s="24">
        <v>661.65</v>
      </c>
      <c r="Y7" s="24" t="s">
        <v>102</v>
      </c>
      <c r="Z7" s="24">
        <v>111.74</v>
      </c>
      <c r="AA7" s="24">
        <v>103.34</v>
      </c>
      <c r="AB7" s="24">
        <v>104.87</v>
      </c>
      <c r="AC7" s="24">
        <v>98.54</v>
      </c>
      <c r="AD7" s="24" t="s">
        <v>102</v>
      </c>
      <c r="AE7" s="24">
        <v>102.7</v>
      </c>
      <c r="AF7" s="24">
        <v>104.11</v>
      </c>
      <c r="AG7" s="24">
        <v>101.98</v>
      </c>
      <c r="AH7" s="24">
        <v>102.68</v>
      </c>
      <c r="AI7" s="24">
        <v>105.09</v>
      </c>
      <c r="AJ7" s="24" t="s">
        <v>102</v>
      </c>
      <c r="AK7" s="24">
        <v>0</v>
      </c>
      <c r="AL7" s="24">
        <v>0</v>
      </c>
      <c r="AM7" s="24">
        <v>0</v>
      </c>
      <c r="AN7" s="24">
        <v>0</v>
      </c>
      <c r="AO7" s="24" t="s">
        <v>102</v>
      </c>
      <c r="AP7" s="24">
        <v>48.2</v>
      </c>
      <c r="AQ7" s="24">
        <v>46.91</v>
      </c>
      <c r="AR7" s="24">
        <v>52.27</v>
      </c>
      <c r="AS7" s="24">
        <v>58.68</v>
      </c>
      <c r="AT7" s="24">
        <v>65.73</v>
      </c>
      <c r="AU7" s="24" t="s">
        <v>102</v>
      </c>
      <c r="AV7" s="24">
        <v>2.58</v>
      </c>
      <c r="AW7" s="24">
        <v>2.0499999999999998</v>
      </c>
      <c r="AX7" s="24">
        <v>2.0499999999999998</v>
      </c>
      <c r="AY7" s="24">
        <v>1.8</v>
      </c>
      <c r="AZ7" s="24" t="s">
        <v>102</v>
      </c>
      <c r="BA7" s="24">
        <v>46.85</v>
      </c>
      <c r="BB7" s="24">
        <v>44.35</v>
      </c>
      <c r="BC7" s="24">
        <v>41.51</v>
      </c>
      <c r="BD7" s="24">
        <v>45.01</v>
      </c>
      <c r="BE7" s="24">
        <v>48.91</v>
      </c>
      <c r="BF7" s="24" t="s">
        <v>102</v>
      </c>
      <c r="BG7" s="24">
        <v>1744.57</v>
      </c>
      <c r="BH7" s="24">
        <v>1585.9</v>
      </c>
      <c r="BI7" s="24">
        <v>1335.14</v>
      </c>
      <c r="BJ7" s="24">
        <v>1189.29</v>
      </c>
      <c r="BK7" s="24" t="s">
        <v>102</v>
      </c>
      <c r="BL7" s="24">
        <v>1268.6300000000001</v>
      </c>
      <c r="BM7" s="24">
        <v>1283.69</v>
      </c>
      <c r="BN7" s="24">
        <v>1160.22</v>
      </c>
      <c r="BO7" s="24">
        <v>1141.98</v>
      </c>
      <c r="BP7" s="24">
        <v>1156.82</v>
      </c>
      <c r="BQ7" s="24" t="s">
        <v>102</v>
      </c>
      <c r="BR7" s="24">
        <v>62.23</v>
      </c>
      <c r="BS7" s="24">
        <v>51.31</v>
      </c>
      <c r="BT7" s="24">
        <v>61.02</v>
      </c>
      <c r="BU7" s="24">
        <v>57.15</v>
      </c>
      <c r="BV7" s="24" t="s">
        <v>102</v>
      </c>
      <c r="BW7" s="24">
        <v>82.88</v>
      </c>
      <c r="BX7" s="24">
        <v>82.53</v>
      </c>
      <c r="BY7" s="24">
        <v>81.81</v>
      </c>
      <c r="BZ7" s="24">
        <v>82.27</v>
      </c>
      <c r="CA7" s="24">
        <v>75.33</v>
      </c>
      <c r="CB7" s="24" t="s">
        <v>102</v>
      </c>
      <c r="CC7" s="24">
        <v>286.89999999999998</v>
      </c>
      <c r="CD7" s="24">
        <v>345.63</v>
      </c>
      <c r="CE7" s="24">
        <v>297.06</v>
      </c>
      <c r="CF7" s="24">
        <v>318.10000000000002</v>
      </c>
      <c r="CG7" s="24" t="s">
        <v>102</v>
      </c>
      <c r="CH7" s="24">
        <v>187.76</v>
      </c>
      <c r="CI7" s="24">
        <v>190.48</v>
      </c>
      <c r="CJ7" s="24">
        <v>193.59</v>
      </c>
      <c r="CK7" s="24">
        <v>194.42</v>
      </c>
      <c r="CL7" s="24">
        <v>215.73</v>
      </c>
      <c r="CM7" s="24" t="s">
        <v>102</v>
      </c>
      <c r="CN7" s="24" t="s">
        <v>102</v>
      </c>
      <c r="CO7" s="24" t="s">
        <v>102</v>
      </c>
      <c r="CP7" s="24" t="s">
        <v>102</v>
      </c>
      <c r="CQ7" s="24" t="s">
        <v>102</v>
      </c>
      <c r="CR7" s="24" t="s">
        <v>102</v>
      </c>
      <c r="CS7" s="24">
        <v>45.87</v>
      </c>
      <c r="CT7" s="24">
        <v>44.24</v>
      </c>
      <c r="CU7" s="24">
        <v>45.3</v>
      </c>
      <c r="CV7" s="24">
        <v>45.6</v>
      </c>
      <c r="CW7" s="24">
        <v>43.28</v>
      </c>
      <c r="CX7" s="24" t="s">
        <v>102</v>
      </c>
      <c r="CY7" s="24">
        <v>96.14</v>
      </c>
      <c r="CZ7" s="24">
        <v>96.16</v>
      </c>
      <c r="DA7" s="24">
        <v>96.19</v>
      </c>
      <c r="DB7" s="24">
        <v>96.18</v>
      </c>
      <c r="DC7" s="24" t="s">
        <v>102</v>
      </c>
      <c r="DD7" s="24">
        <v>87.65</v>
      </c>
      <c r="DE7" s="24">
        <v>88.15</v>
      </c>
      <c r="DF7" s="24">
        <v>88.37</v>
      </c>
      <c r="DG7" s="24">
        <v>88.66</v>
      </c>
      <c r="DH7" s="24">
        <v>86.21</v>
      </c>
      <c r="DI7" s="24" t="s">
        <v>102</v>
      </c>
      <c r="DJ7" s="24">
        <v>4.0999999999999996</v>
      </c>
      <c r="DK7" s="24">
        <v>8.16</v>
      </c>
      <c r="DL7" s="24">
        <v>11.78</v>
      </c>
      <c r="DM7" s="24">
        <v>15.33</v>
      </c>
      <c r="DN7" s="24" t="s">
        <v>102</v>
      </c>
      <c r="DO7" s="24">
        <v>29.24</v>
      </c>
      <c r="DP7" s="24">
        <v>31.73</v>
      </c>
      <c r="DQ7" s="24">
        <v>32.57</v>
      </c>
      <c r="DR7" s="24">
        <v>33.159999999999997</v>
      </c>
      <c r="DS7" s="24">
        <v>29.62</v>
      </c>
      <c r="DT7" s="24" t="s">
        <v>102</v>
      </c>
      <c r="DU7" s="24">
        <v>0</v>
      </c>
      <c r="DV7" s="24">
        <v>0</v>
      </c>
      <c r="DW7" s="24">
        <v>0</v>
      </c>
      <c r="DX7" s="24">
        <v>0</v>
      </c>
      <c r="DY7" s="24" t="s">
        <v>102</v>
      </c>
      <c r="DZ7" s="24">
        <v>0</v>
      </c>
      <c r="EA7" s="24">
        <v>0</v>
      </c>
      <c r="EB7" s="24">
        <v>0.04</v>
      </c>
      <c r="EC7" s="24">
        <v>0.12</v>
      </c>
      <c r="ED7" s="24">
        <v>0.09</v>
      </c>
      <c r="EE7" s="24" t="s">
        <v>102</v>
      </c>
      <c r="EF7" s="24">
        <v>2.0699999999999998</v>
      </c>
      <c r="EG7" s="24">
        <v>0.46</v>
      </c>
      <c r="EH7" s="24">
        <v>0.95</v>
      </c>
      <c r="EI7" s="24">
        <v>0.74</v>
      </c>
      <c r="EJ7" s="24" t="s">
        <v>102</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abs0763</cp:lastModifiedBy>
  <dcterms:created xsi:type="dcterms:W3CDTF">2025-01-24T07:08:40Z</dcterms:created>
  <dcterms:modified xsi:type="dcterms:W3CDTF">2025-03-05T01:13:01Z</dcterms:modified>
  <cp:category/>
</cp:coreProperties>
</file>