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RFL001.city.abashiri.hokkaido.jp\Redirect\abs0763\デスクトップ\新しいフォルダー\"/>
    </mc:Choice>
  </mc:AlternateContent>
  <workbookProtection workbookAlgorithmName="SHA-512" workbookHashValue="dnjiW/jTkKEQKB+/o8MCk8++HLOQDn/zaQVnHJ+QYL0m/ELExvLmFFEqKKJSNRgJDz7XZE7XAadwZM1mrHHcmQ==" workbookSaltValue="GAzGe4UyQb3VWFeKeYC3ZA==" workbookSpinCount="100000" lockStructure="1"/>
  <bookViews>
    <workbookView xWindow="0" yWindow="0" windowWidth="23040" windowHeight="92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L85" i="4"/>
  <c r="K85" i="4"/>
  <c r="I85" i="4"/>
  <c r="H85" i="4"/>
  <c r="E85" i="4"/>
  <c r="BB10" i="4"/>
  <c r="AT10" i="4"/>
  <c r="P10" i="4"/>
  <c r="AT8" i="4"/>
  <c r="W8" i="4"/>
  <c r="P8" i="4"/>
  <c r="B6" i="4"/>
</calcChain>
</file>

<file path=xl/sharedStrings.xml><?xml version="1.0" encoding="utf-8"?>
<sst xmlns="http://schemas.openxmlformats.org/spreadsheetml/2006/main" count="253" uniqueCount="114">
  <si>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</si>
  <si>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</si>
  <si>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</si>
  <si>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</si>
  <si>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</si>
  <si>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</si>
  <si>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</si>
  <si>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</si>
  <si>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</si>
  <si>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</si>
  <si>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</si>
  <si>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</si>
  <si>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</si>
  <si>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</si>
  <si>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</si>
  <si>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</si>
  <si>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</si>
  <si>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</si>
  <si>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</si>
  <si>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</si>
  <si>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</si>
  <si>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</si>
  <si>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</si>
  <si>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</si>
  <si>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</si>
  <si>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</si>
  <si>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</si>
  <si>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</si>
  <si>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</si>
  <si>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</si>
  <si>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</si>
  <si>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</si>
  <si>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</si>
  <si>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</si>
  <si>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</si>
  <si>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</si>
  <si>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</si>
  <si>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</si>
  <si>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</si>
  <si>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</si>
  <si>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</si>
  <si>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</si>
  <si>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</si>
  <si>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</si>
  <si>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</si>
  <si>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</si>
  <si>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</si>
  <si>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</si>
  <si>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</si>
  <si>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</si>
  <si>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</si>
  <si>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</si>
  <si>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</si>
  <si>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</si>
  <si>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</si>
  <si>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</si>
  <si>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</si>
  <si>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</si>
  <si>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</si>
  <si>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</si>
  <si>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</si>
  <si>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</si>
  <si>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</si>
  <si>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</si>
  <si>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</si>
  <si>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</si>
  <si>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</si>
  <si>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</si>
  <si>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</si>
  <si>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</si>
  <si>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</si>
  <si>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</si>
  <si>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</si>
  <si>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</si>
  <si>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</si>
  <si>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</si>
  <si>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</si>
  <si>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</si>
  <si>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</si>
  <si>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</si>
  <si>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</si>
  <si>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</si>
  <si>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</si>
  <si>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</si>
  <si>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</si>
  <si>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</si>
  <si>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</si>
  <si>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</si>
  <si>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</si>
  <si>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</si>
  <si>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</si>
  <si>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</si>
  <si>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</si>
  <si>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</si>
  <si>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</si>
  <si>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網走市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</si>
  <si>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</si>
  <si>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</si>
  <si>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</si>
  <si>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</si>
  <si>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</si>
  <si>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</si>
  <si>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</si>
  <si>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</si>
  <si>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</si>
  <si>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</si>
  <si>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</si>
  <si>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</si>
  <si>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</si>
  <si>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</si>
  <si>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</si>
  <si>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当市公共下水道事業は、先行的な投資を行ってきた結果、使用料収入に対する資本費の割合が類似団体に比べ高い傾向にあります。直近では電気代の上昇など維持管理費が増加し厳しい経営環境となっていますが、経費削減・経営の効率化などにより持続可能な経営に努めます。
　今後の経営の改善に向けた取り組みについては以下の通りです。　　　　　　　　　　　　　　　　　　　　　　　　　　　　　　　　　　　　　　
　①所管施設の包括的民間委託を通じた運営・維持管理の効率化、民間ノウハウの活用による経費削減　　　　　　　　　　　　　　　　　　
　②地方公営企業会計の導入による財務状況の的確な把握と透明性の確保　　　　　　　　　　　　　　　　　　　　　　　　　　　　　　　　　
　③ストックマネジメント計画の策定による下水道施設の適切な更新と長寿命化　　　　　　　　　　　　　　　　　　　　　　　　　　　　
　④汚泥処理の過程で発生する消化ガスを利用した売電事業の実施</t>
    <phoneticPr fontId="4"/>
  </si>
  <si>
    <t>（令和2年度から地方公営企業法を適用した法適用会計として運営しています。）
 公共下水道事業は、都市基盤施設として重要な事業であり、当市では、公衆衛生向上のため集中的に投資を行ってきた経緯があります。
　その結果、当事業の⑧水洗化率は令和5年度末で99.13％と類似団体と比較して高い水洗化率を達成しています。
　しかし、投資分の減価償却費などにより、⑥汚水処理原価（1㎥当たりの汚水処理に要する費用）は類似団体より高い状態です。
　企業債の残高ピークは過ぎており、今後も減少していく見込みです。なお、④企業債残高対事業規模比率（使用料収入に対する企業債の残高）は類似団体と同じ水準です。
　③流動比率は189.87％と100％を超えており、短期的な債務に対する支払能力を維持しています。
　①経常収支比率は106.85％、⑤経費回収率は91.15％と、類似団体と同じ水準です。物価・電気代が上昇しており、維持管理費の増加が懸念されますが、今後も経費削減等に努めます。
　汚水処理量は年々減少しており、⑦施設利用率は42.68％と低い状態にあります。処理能力余剰分は処理施設の一部を停止し、維持管理費の削減に努めています。</t>
    <phoneticPr fontId="4"/>
  </si>
  <si>
    <t xml:space="preserve"> 当市公共下水道事業は令和5年度頃より下水道管路の更新時期を迎えており、今後の施設の維持・更新については、平成30年度に策定したストックマネジメント計画を基に、下水道施設の長寿命化を図り、施設の更新計画に基づいた適切な更新を行います。
　当事業は法適用会計化してから日が浅く、①有形固定資産減価償却率（償却対象資産の減価償却がどの程度すすんでいるか）は18.25％と低い状態です。
　管路の更新時期を迎えているところではありますが、緊急度の高い機器更新等も実施しており、管路の更新のみを進めることは難しいため、③管渠改善率（令和5年度に更新した管渠延長の割合）は0.09％となっ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</si>
</sst>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0.21</c:v>
                </c:pt>
                <c:pt idx="2">
                  <c:v>0.43</c:v>
                </c:pt>
                <c:pt idx="3">
                  <c:v>0.12</c:v>
                </c:pt>
                <c:pt idx="4">
                  <c:v>0.09</c:v>
                </c:pt>
              </c:numCache>
            </c:numRef>
          </c:val>
          <c:extLst>
            <c:ext xmlns:c16="http://schemas.microsoft.com/office/drawing/2014/chart" uri="{C3380CC4-5D6E-409C-BE32-E72D297353CC}">
              <c16:uniqueId val="{00000000-53CD-44C6-A196-990DF3FE114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0.15</c:v>
                </c:pt>
                <c:pt idx="2">
                  <c:v>0.15</c:v>
                </c:pt>
                <c:pt idx="3">
                  <c:v>0.12</c:v>
                </c:pt>
                <c:pt idx="4">
                  <c:v>0.09</c:v>
                </c:pt>
              </c:numCache>
            </c:numRef>
          </c:val>
          <c:smooth val="0"/>
          <c:extLst>
            <c:ext xmlns:c16="http://schemas.microsoft.com/office/drawing/2014/chart" uri="{C3380CC4-5D6E-409C-BE32-E72D297353CC}">
              <c16:uniqueId val="{00000001-53CD-44C6-A196-990DF3FE114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43.62</c:v>
                </c:pt>
                <c:pt idx="2">
                  <c:v>43.62</c:v>
                </c:pt>
                <c:pt idx="3">
                  <c:v>43.69</c:v>
                </c:pt>
                <c:pt idx="4">
                  <c:v>42.68</c:v>
                </c:pt>
              </c:numCache>
            </c:numRef>
          </c:val>
          <c:extLst>
            <c:ext xmlns:c16="http://schemas.microsoft.com/office/drawing/2014/chart" uri="{C3380CC4-5D6E-409C-BE32-E72D297353CC}">
              <c16:uniqueId val="{00000000-CF5D-46B3-AA78-6EC77D8DDDF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56.72</c:v>
                </c:pt>
                <c:pt idx="2">
                  <c:v>56.43</c:v>
                </c:pt>
                <c:pt idx="3">
                  <c:v>55.82</c:v>
                </c:pt>
                <c:pt idx="4">
                  <c:v>56.51</c:v>
                </c:pt>
              </c:numCache>
            </c:numRef>
          </c:val>
          <c:smooth val="0"/>
          <c:extLst>
            <c:ext xmlns:c16="http://schemas.microsoft.com/office/drawing/2014/chart" uri="{C3380CC4-5D6E-409C-BE32-E72D297353CC}">
              <c16:uniqueId val="{00000001-CF5D-46B3-AA78-6EC77D8DDDF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99.1</c:v>
                </c:pt>
                <c:pt idx="2">
                  <c:v>99.11</c:v>
                </c:pt>
                <c:pt idx="3">
                  <c:v>99.13</c:v>
                </c:pt>
                <c:pt idx="4">
                  <c:v>99.13</c:v>
                </c:pt>
              </c:numCache>
            </c:numRef>
          </c:val>
          <c:extLst>
            <c:ext xmlns:c16="http://schemas.microsoft.com/office/drawing/2014/chart" uri="{C3380CC4-5D6E-409C-BE32-E72D297353CC}">
              <c16:uniqueId val="{00000000-4C3C-46C2-BB8E-02AAB1551D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90.72</c:v>
                </c:pt>
                <c:pt idx="2">
                  <c:v>91.07</c:v>
                </c:pt>
                <c:pt idx="3">
                  <c:v>90.67</c:v>
                </c:pt>
                <c:pt idx="4">
                  <c:v>90.62</c:v>
                </c:pt>
              </c:numCache>
            </c:numRef>
          </c:val>
          <c:smooth val="0"/>
          <c:extLst>
            <c:ext xmlns:c16="http://schemas.microsoft.com/office/drawing/2014/chart" uri="{C3380CC4-5D6E-409C-BE32-E72D297353CC}">
              <c16:uniqueId val="{00000001-4C3C-46C2-BB8E-02AAB1551D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104.79</c:v>
                </c:pt>
                <c:pt idx="2">
                  <c:v>103.91</c:v>
                </c:pt>
                <c:pt idx="3">
                  <c:v>106.08</c:v>
                </c:pt>
                <c:pt idx="4">
                  <c:v>106.85</c:v>
                </c:pt>
              </c:numCache>
            </c:numRef>
          </c:val>
          <c:extLst>
            <c:ext xmlns:c16="http://schemas.microsoft.com/office/drawing/2014/chart" uri="{C3380CC4-5D6E-409C-BE32-E72D297353CC}">
              <c16:uniqueId val="{00000000-85A1-485C-BD43-55CF2871735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106.5</c:v>
                </c:pt>
                <c:pt idx="2">
                  <c:v>106.22</c:v>
                </c:pt>
                <c:pt idx="3">
                  <c:v>107.01</c:v>
                </c:pt>
                <c:pt idx="4">
                  <c:v>106.53</c:v>
                </c:pt>
              </c:numCache>
            </c:numRef>
          </c:val>
          <c:smooth val="0"/>
          <c:extLst>
            <c:ext xmlns:c16="http://schemas.microsoft.com/office/drawing/2014/chart" uri="{C3380CC4-5D6E-409C-BE32-E72D297353CC}">
              <c16:uniqueId val="{00000001-85A1-485C-BD43-55CF2871735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4.87</c:v>
                </c:pt>
                <c:pt idx="2">
                  <c:v>9.5299999999999994</c:v>
                </c:pt>
                <c:pt idx="3">
                  <c:v>13.87</c:v>
                </c:pt>
                <c:pt idx="4">
                  <c:v>18.25</c:v>
                </c:pt>
              </c:numCache>
            </c:numRef>
          </c:val>
          <c:extLst>
            <c:ext xmlns:c16="http://schemas.microsoft.com/office/drawing/2014/chart" uri="{C3380CC4-5D6E-409C-BE32-E72D297353CC}">
              <c16:uniqueId val="{00000000-13AC-42F2-849E-CEBDF99A725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20.78</c:v>
                </c:pt>
                <c:pt idx="2">
                  <c:v>23.54</c:v>
                </c:pt>
                <c:pt idx="3">
                  <c:v>25.86</c:v>
                </c:pt>
                <c:pt idx="4">
                  <c:v>26.9</c:v>
                </c:pt>
              </c:numCache>
            </c:numRef>
          </c:val>
          <c:smooth val="0"/>
          <c:extLst>
            <c:ext xmlns:c16="http://schemas.microsoft.com/office/drawing/2014/chart" uri="{C3380CC4-5D6E-409C-BE32-E72D297353CC}">
              <c16:uniqueId val="{00000001-13AC-42F2-849E-CEBDF99A725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4FC-46EA-A19B-EACB762FCF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1.34</c:v>
                </c:pt>
                <c:pt idx="2">
                  <c:v>1.5</c:v>
                </c:pt>
                <c:pt idx="3">
                  <c:v>1.4</c:v>
                </c:pt>
                <c:pt idx="4">
                  <c:v>2.08</c:v>
                </c:pt>
              </c:numCache>
            </c:numRef>
          </c:val>
          <c:smooth val="0"/>
          <c:extLst>
            <c:ext xmlns:c16="http://schemas.microsoft.com/office/drawing/2014/chart" uri="{C3380CC4-5D6E-409C-BE32-E72D297353CC}">
              <c16:uniqueId val="{00000001-14FC-46EA-A19B-EACB762FCF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5BA-430E-B890-679E48860EE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18.36</c:v>
                </c:pt>
                <c:pt idx="2">
                  <c:v>18.010000000000002</c:v>
                </c:pt>
                <c:pt idx="3">
                  <c:v>23.86</c:v>
                </c:pt>
                <c:pt idx="4">
                  <c:v>18.41</c:v>
                </c:pt>
              </c:numCache>
            </c:numRef>
          </c:val>
          <c:smooth val="0"/>
          <c:extLst>
            <c:ext xmlns:c16="http://schemas.microsoft.com/office/drawing/2014/chart" uri="{C3380CC4-5D6E-409C-BE32-E72D297353CC}">
              <c16:uniqueId val="{00000001-F5BA-430E-B890-679E48860EE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82.5</c:v>
                </c:pt>
                <c:pt idx="2">
                  <c:v>117.54</c:v>
                </c:pt>
                <c:pt idx="3">
                  <c:v>158.91</c:v>
                </c:pt>
                <c:pt idx="4">
                  <c:v>189.87</c:v>
                </c:pt>
              </c:numCache>
            </c:numRef>
          </c:val>
          <c:extLst>
            <c:ext xmlns:c16="http://schemas.microsoft.com/office/drawing/2014/chart" uri="{C3380CC4-5D6E-409C-BE32-E72D297353CC}">
              <c16:uniqueId val="{00000000-4F5C-4C56-8560-6875E47DC5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55.6</c:v>
                </c:pt>
                <c:pt idx="2">
                  <c:v>59.4</c:v>
                </c:pt>
                <c:pt idx="3">
                  <c:v>68.27</c:v>
                </c:pt>
                <c:pt idx="4">
                  <c:v>74.790000000000006</c:v>
                </c:pt>
              </c:numCache>
            </c:numRef>
          </c:val>
          <c:smooth val="0"/>
          <c:extLst>
            <c:ext xmlns:c16="http://schemas.microsoft.com/office/drawing/2014/chart" uri="{C3380CC4-5D6E-409C-BE32-E72D297353CC}">
              <c16:uniqueId val="{00000001-4F5C-4C56-8560-6875E47DC5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778.68</c:v>
                </c:pt>
                <c:pt idx="2">
                  <c:v>752.59</c:v>
                </c:pt>
                <c:pt idx="3">
                  <c:v>722.95</c:v>
                </c:pt>
                <c:pt idx="4">
                  <c:v>696.48</c:v>
                </c:pt>
              </c:numCache>
            </c:numRef>
          </c:val>
          <c:extLst>
            <c:ext xmlns:c16="http://schemas.microsoft.com/office/drawing/2014/chart" uri="{C3380CC4-5D6E-409C-BE32-E72D297353CC}">
              <c16:uniqueId val="{00000000-2A17-4ADC-8B9D-BC9503FF2CA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789.08</c:v>
                </c:pt>
                <c:pt idx="2">
                  <c:v>747.84</c:v>
                </c:pt>
                <c:pt idx="3">
                  <c:v>804.98</c:v>
                </c:pt>
                <c:pt idx="4">
                  <c:v>767.56</c:v>
                </c:pt>
              </c:numCache>
            </c:numRef>
          </c:val>
          <c:smooth val="0"/>
          <c:extLst>
            <c:ext xmlns:c16="http://schemas.microsoft.com/office/drawing/2014/chart" uri="{C3380CC4-5D6E-409C-BE32-E72D297353CC}">
              <c16:uniqueId val="{00000001-2A17-4ADC-8B9D-BC9503FF2CA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89.63</c:v>
                </c:pt>
                <c:pt idx="2">
                  <c:v>88.74</c:v>
                </c:pt>
                <c:pt idx="3">
                  <c:v>91.65</c:v>
                </c:pt>
                <c:pt idx="4">
                  <c:v>91.15</c:v>
                </c:pt>
              </c:numCache>
            </c:numRef>
          </c:val>
          <c:extLst>
            <c:ext xmlns:c16="http://schemas.microsoft.com/office/drawing/2014/chart" uri="{C3380CC4-5D6E-409C-BE32-E72D297353CC}">
              <c16:uniqueId val="{00000000-72A5-46F8-A2EF-C2CBF8F0599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88.25</c:v>
                </c:pt>
                <c:pt idx="2">
                  <c:v>90.17</c:v>
                </c:pt>
                <c:pt idx="3">
                  <c:v>88.71</c:v>
                </c:pt>
                <c:pt idx="4">
                  <c:v>90.23</c:v>
                </c:pt>
              </c:numCache>
            </c:numRef>
          </c:val>
          <c:smooth val="0"/>
          <c:extLst>
            <c:ext xmlns:c16="http://schemas.microsoft.com/office/drawing/2014/chart" uri="{C3380CC4-5D6E-409C-BE32-E72D297353CC}">
              <c16:uniqueId val="{00000001-72A5-46F8-A2EF-C2CBF8F0599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203.43</c:v>
                </c:pt>
                <c:pt idx="2">
                  <c:v>205.09</c:v>
                </c:pt>
                <c:pt idx="3">
                  <c:v>197.73</c:v>
                </c:pt>
                <c:pt idx="4">
                  <c:v>198.76</c:v>
                </c:pt>
              </c:numCache>
            </c:numRef>
          </c:val>
          <c:extLst>
            <c:ext xmlns:c16="http://schemas.microsoft.com/office/drawing/2014/chart" uri="{C3380CC4-5D6E-409C-BE32-E72D297353CC}">
              <c16:uniqueId val="{00000000-6176-4593-8C1A-3336A0139B7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176.37</c:v>
                </c:pt>
                <c:pt idx="2">
                  <c:v>173.17</c:v>
                </c:pt>
                <c:pt idx="3">
                  <c:v>174.8</c:v>
                </c:pt>
                <c:pt idx="4">
                  <c:v>170.2</c:v>
                </c:pt>
              </c:numCache>
            </c:numRef>
          </c:val>
          <c:smooth val="0"/>
          <c:extLst>
            <c:ext xmlns:c16="http://schemas.microsoft.com/office/drawing/2014/chart" uri="{C3380CC4-5D6E-409C-BE32-E72D297353CC}">
              <c16:uniqueId val="{00000001-6176-4593-8C1A-3336A0139B7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北海道　網走市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3"/>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Cc1</v>
      </c>
      <c r="X8" s="64"/>
      <c r="Y8" s="64"/>
      <c r="Z8" s="64"/>
      <c r="AA8" s="64"/>
      <c r="AB8" s="64"/>
      <c r="AC8" s="64"/>
      <c r="AD8" s="65" t="str">
        <f>データ!$M$6</f>
        <v>非設置</v>
      </c>
      <c r="AE8" s="65"/>
      <c r="AF8" s="65"/>
      <c r="AG8" s="65"/>
      <c r="AH8" s="65"/>
      <c r="AI8" s="65"/>
      <c r="AJ8" s="65"/>
      <c r="AK8" s="3"/>
      <c r="AL8" s="45">
        <f>データ!S6</f>
        <v>32846</v>
      </c>
      <c r="AM8" s="45"/>
      <c r="AN8" s="45"/>
      <c r="AO8" s="45"/>
      <c r="AP8" s="45"/>
      <c r="AQ8" s="45"/>
      <c r="AR8" s="45"/>
      <c r="AS8" s="45"/>
      <c r="AT8" s="44">
        <f>データ!T6</f>
        <v>470.84</v>
      </c>
      <c r="AU8" s="44"/>
      <c r="AV8" s="44"/>
      <c r="AW8" s="44"/>
      <c r="AX8" s="44"/>
      <c r="AY8" s="44"/>
      <c r="AZ8" s="44"/>
      <c r="BA8" s="44"/>
      <c r="BB8" s="44">
        <f>データ!U6</f>
        <v>69.760000000000005</v>
      </c>
      <c r="BC8" s="44"/>
      <c r="BD8" s="44"/>
      <c r="BE8" s="44"/>
      <c r="BF8" s="44"/>
      <c r="BG8" s="44"/>
      <c r="BH8" s="44"/>
      <c r="BI8" s="44"/>
      <c r="BJ8" s="3"/>
      <c r="BK8" s="3"/>
      <c r="BL8" s="60" t="s">
        <v>10</v>
      </c>
      <c r="BM8" s="61"/>
      <c r="BN8" s="62" t="s">
        <v>11</v>
      </c>
      <c r="BO8" s="62"/>
      <c r="BP8" s="62"/>
      <c r="BQ8" s="62"/>
      <c r="BR8" s="62"/>
      <c r="BS8" s="62"/>
      <c r="BT8" s="62"/>
      <c r="BU8" s="62"/>
      <c r="BV8" s="62"/>
      <c r="BW8" s="62"/>
      <c r="BX8" s="62"/>
      <c r="BY8" s="63"/>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46" t="s">
        <v>16</v>
      </c>
      <c r="AE9" s="46"/>
      <c r="AF9" s="46"/>
      <c r="AG9" s="46"/>
      <c r="AH9" s="46"/>
      <c r="AI9" s="46"/>
      <c r="AJ9" s="46"/>
      <c r="AK9" s="3"/>
      <c r="AL9" s="46" t="s">
        <v>17</v>
      </c>
      <c r="AM9" s="46"/>
      <c r="AN9" s="46"/>
      <c r="AO9" s="46"/>
      <c r="AP9" s="46"/>
      <c r="AQ9" s="46"/>
      <c r="AR9" s="46"/>
      <c r="AS9" s="46"/>
      <c r="AT9" s="46" t="s">
        <v>18</v>
      </c>
      <c r="AU9" s="46"/>
      <c r="AV9" s="46"/>
      <c r="AW9" s="46"/>
      <c r="AX9" s="46"/>
      <c r="AY9" s="46"/>
      <c r="AZ9" s="46"/>
      <c r="BA9" s="46"/>
      <c r="BB9" s="46" t="s">
        <v>19</v>
      </c>
      <c r="BC9" s="46"/>
      <c r="BD9" s="46"/>
      <c r="BE9" s="46"/>
      <c r="BF9" s="46"/>
      <c r="BG9" s="46"/>
      <c r="BH9" s="46"/>
      <c r="BI9" s="46"/>
      <c r="BJ9" s="3"/>
      <c r="BK9" s="3"/>
      <c r="BL9" s="47" t="s">
        <v>20</v>
      </c>
      <c r="BM9" s="48"/>
      <c r="BN9" s="49" t="s">
        <v>21</v>
      </c>
      <c r="BO9" s="49"/>
      <c r="BP9" s="49"/>
      <c r="BQ9" s="49"/>
      <c r="BR9" s="49"/>
      <c r="BS9" s="49"/>
      <c r="BT9" s="49"/>
      <c r="BU9" s="49"/>
      <c r="BV9" s="49"/>
      <c r="BW9" s="49"/>
      <c r="BX9" s="49"/>
      <c r="BY9" s="50"/>
    </row>
    <row r="10" spans="1:78" ht="18.75" customHeight="1" x14ac:dyDescent="0.15">
      <c r="A10" s="2"/>
      <c r="B10" s="44" t="str">
        <f>データ!N6</f>
        <v>-</v>
      </c>
      <c r="C10" s="44"/>
      <c r="D10" s="44"/>
      <c r="E10" s="44"/>
      <c r="F10" s="44"/>
      <c r="G10" s="44"/>
      <c r="H10" s="44"/>
      <c r="I10" s="44">
        <f>データ!O6</f>
        <v>71.349999999999994</v>
      </c>
      <c r="J10" s="44"/>
      <c r="K10" s="44"/>
      <c r="L10" s="44"/>
      <c r="M10" s="44"/>
      <c r="N10" s="44"/>
      <c r="O10" s="44"/>
      <c r="P10" s="44">
        <f>データ!P6</f>
        <v>86.85</v>
      </c>
      <c r="Q10" s="44"/>
      <c r="R10" s="44"/>
      <c r="S10" s="44"/>
      <c r="T10" s="44"/>
      <c r="U10" s="44"/>
      <c r="V10" s="44"/>
      <c r="W10" s="44">
        <f>データ!Q6</f>
        <v>83.3</v>
      </c>
      <c r="X10" s="44"/>
      <c r="Y10" s="44"/>
      <c r="Z10" s="44"/>
      <c r="AA10" s="44"/>
      <c r="AB10" s="44"/>
      <c r="AC10" s="44"/>
      <c r="AD10" s="45">
        <f>データ!R6</f>
        <v>4331</v>
      </c>
      <c r="AE10" s="45"/>
      <c r="AF10" s="45"/>
      <c r="AG10" s="45"/>
      <c r="AH10" s="45"/>
      <c r="AI10" s="45"/>
      <c r="AJ10" s="45"/>
      <c r="AK10" s="2"/>
      <c r="AL10" s="45">
        <f>データ!V6</f>
        <v>28200</v>
      </c>
      <c r="AM10" s="45"/>
      <c r="AN10" s="45"/>
      <c r="AO10" s="45"/>
      <c r="AP10" s="45"/>
      <c r="AQ10" s="45"/>
      <c r="AR10" s="45"/>
      <c r="AS10" s="45"/>
      <c r="AT10" s="44">
        <f>データ!W6</f>
        <v>8.64</v>
      </c>
      <c r="AU10" s="44"/>
      <c r="AV10" s="44"/>
      <c r="AW10" s="44"/>
      <c r="AX10" s="44"/>
      <c r="AY10" s="44"/>
      <c r="AZ10" s="44"/>
      <c r="BA10" s="44"/>
      <c r="BB10" s="44">
        <f>データ!X6</f>
        <v>3263.89</v>
      </c>
      <c r="BC10" s="44"/>
      <c r="BD10" s="44"/>
      <c r="BE10" s="44"/>
      <c r="BF10" s="44"/>
      <c r="BG10" s="44"/>
      <c r="BH10" s="44"/>
      <c r="BI10" s="44"/>
      <c r="BJ10" s="2"/>
      <c r="BK10" s="2"/>
      <c r="BL10" s="51" t="s">
        <v>22</v>
      </c>
      <c r="BM10" s="52"/>
      <c r="BN10" s="53" t="s">
        <v>23</v>
      </c>
      <c r="BO10" s="53"/>
      <c r="BP10" s="53"/>
      <c r="BQ10" s="53"/>
      <c r="BR10" s="53"/>
      <c r="BS10" s="53"/>
      <c r="BT10" s="53"/>
      <c r="BU10" s="53"/>
      <c r="BV10" s="53"/>
      <c r="BW10" s="53"/>
      <c r="BX10" s="53"/>
      <c r="BY10" s="54"/>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111</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EKHrdq9m20kJLTHWZGs9X0B+Gu5d8KDI2XFG7i6/cldw5+1UVIhkKdYhMiECLNmIokOc4BovTrdLVsyxE+pqCA==" saltValue="8T72/3sl408Ws4bNLjstO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54</v>
      </c>
      <c r="B4" s="16"/>
      <c r="C4" s="16"/>
      <c r="D4" s="16"/>
      <c r="E4" s="16"/>
      <c r="F4" s="16"/>
      <c r="G4" s="16"/>
      <c r="H4" s="75"/>
      <c r="I4" s="76"/>
      <c r="J4" s="76"/>
      <c r="K4" s="76"/>
      <c r="L4" s="76"/>
      <c r="M4" s="76"/>
      <c r="N4" s="76"/>
      <c r="O4" s="76"/>
      <c r="P4" s="76"/>
      <c r="Q4" s="76"/>
      <c r="R4" s="76"/>
      <c r="S4" s="76"/>
      <c r="T4" s="76"/>
      <c r="U4" s="76"/>
      <c r="V4" s="76"/>
      <c r="W4" s="76"/>
      <c r="X4" s="77"/>
      <c r="Y4" s="71" t="s">
        <v>55</v>
      </c>
      <c r="Z4" s="71"/>
      <c r="AA4" s="71"/>
      <c r="AB4" s="71"/>
      <c r="AC4" s="71"/>
      <c r="AD4" s="71"/>
      <c r="AE4" s="71"/>
      <c r="AF4" s="71"/>
      <c r="AG4" s="71"/>
      <c r="AH4" s="71"/>
      <c r="AI4" s="71"/>
      <c r="AJ4" s="71" t="s">
        <v>56</v>
      </c>
      <c r="AK4" s="71"/>
      <c r="AL4" s="71"/>
      <c r="AM4" s="71"/>
      <c r="AN4" s="71"/>
      <c r="AO4" s="71"/>
      <c r="AP4" s="71"/>
      <c r="AQ4" s="71"/>
      <c r="AR4" s="71"/>
      <c r="AS4" s="71"/>
      <c r="AT4" s="71"/>
      <c r="AU4" s="71" t="s">
        <v>57</v>
      </c>
      <c r="AV4" s="71"/>
      <c r="AW4" s="71"/>
      <c r="AX4" s="71"/>
      <c r="AY4" s="71"/>
      <c r="AZ4" s="71"/>
      <c r="BA4" s="71"/>
      <c r="BB4" s="71"/>
      <c r="BC4" s="71"/>
      <c r="BD4" s="71"/>
      <c r="BE4" s="71"/>
      <c r="BF4" s="71" t="s">
        <v>58</v>
      </c>
      <c r="BG4" s="71"/>
      <c r="BH4" s="71"/>
      <c r="BI4" s="71"/>
      <c r="BJ4" s="71"/>
      <c r="BK4" s="71"/>
      <c r="BL4" s="71"/>
      <c r="BM4" s="71"/>
      <c r="BN4" s="71"/>
      <c r="BO4" s="71"/>
      <c r="BP4" s="71"/>
      <c r="BQ4" s="71" t="s">
        <v>59</v>
      </c>
      <c r="BR4" s="71"/>
      <c r="BS4" s="71"/>
      <c r="BT4" s="71"/>
      <c r="BU4" s="71"/>
      <c r="BV4" s="71"/>
      <c r="BW4" s="71"/>
      <c r="BX4" s="71"/>
      <c r="BY4" s="71"/>
      <c r="BZ4" s="71"/>
      <c r="CA4" s="71"/>
      <c r="CB4" s="71" t="s">
        <v>60</v>
      </c>
      <c r="CC4" s="71"/>
      <c r="CD4" s="71"/>
      <c r="CE4" s="71"/>
      <c r="CF4" s="71"/>
      <c r="CG4" s="71"/>
      <c r="CH4" s="71"/>
      <c r="CI4" s="71"/>
      <c r="CJ4" s="71"/>
      <c r="CK4" s="71"/>
      <c r="CL4" s="71"/>
      <c r="CM4" s="71" t="s">
        <v>61</v>
      </c>
      <c r="CN4" s="71"/>
      <c r="CO4" s="71"/>
      <c r="CP4" s="71"/>
      <c r="CQ4" s="71"/>
      <c r="CR4" s="71"/>
      <c r="CS4" s="71"/>
      <c r="CT4" s="71"/>
      <c r="CU4" s="71"/>
      <c r="CV4" s="71"/>
      <c r="CW4" s="71"/>
      <c r="CX4" s="71" t="s">
        <v>62</v>
      </c>
      <c r="CY4" s="71"/>
      <c r="CZ4" s="71"/>
      <c r="DA4" s="71"/>
      <c r="DB4" s="71"/>
      <c r="DC4" s="71"/>
      <c r="DD4" s="71"/>
      <c r="DE4" s="71"/>
      <c r="DF4" s="71"/>
      <c r="DG4" s="71"/>
      <c r="DH4" s="71"/>
      <c r="DI4" s="71" t="s">
        <v>63</v>
      </c>
      <c r="DJ4" s="71"/>
      <c r="DK4" s="71"/>
      <c r="DL4" s="71"/>
      <c r="DM4" s="71"/>
      <c r="DN4" s="71"/>
      <c r="DO4" s="71"/>
      <c r="DP4" s="71"/>
      <c r="DQ4" s="71"/>
      <c r="DR4" s="71"/>
      <c r="DS4" s="71"/>
      <c r="DT4" s="71" t="s">
        <v>64</v>
      </c>
      <c r="DU4" s="71"/>
      <c r="DV4" s="71"/>
      <c r="DW4" s="71"/>
      <c r="DX4" s="71"/>
      <c r="DY4" s="71"/>
      <c r="DZ4" s="71"/>
      <c r="EA4" s="71"/>
      <c r="EB4" s="71"/>
      <c r="EC4" s="71"/>
      <c r="ED4" s="71"/>
      <c r="EE4" s="71" t="s">
        <v>65</v>
      </c>
      <c r="EF4" s="71"/>
      <c r="EG4" s="71"/>
      <c r="EH4" s="71"/>
      <c r="EI4" s="71"/>
      <c r="EJ4" s="71"/>
      <c r="EK4" s="71"/>
      <c r="EL4" s="71"/>
      <c r="EM4" s="71"/>
      <c r="EN4" s="71"/>
      <c r="EO4" s="71"/>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2023</v>
      </c>
      <c r="C6" s="19">
        <f t="shared" ref="C6:X6" si="3">C7</f>
        <v>12114</v>
      </c>
      <c r="D6" s="19">
        <f t="shared" si="3"/>
        <v>46</v>
      </c>
      <c r="E6" s="19">
        <f t="shared" si="3"/>
        <v>17</v>
      </c>
      <c r="F6" s="19">
        <f t="shared" si="3"/>
        <v>1</v>
      </c>
      <c r="G6" s="19">
        <f t="shared" si="3"/>
        <v>0</v>
      </c>
      <c r="H6" s="19" t="str">
        <f t="shared" si="3"/>
        <v>北海道　網走市</v>
      </c>
      <c r="I6" s="19" t="str">
        <f t="shared" si="3"/>
        <v>法適用</v>
      </c>
      <c r="J6" s="19" t="str">
        <f t="shared" si="3"/>
        <v>下水道事業</v>
      </c>
      <c r="K6" s="19" t="str">
        <f t="shared" si="3"/>
        <v>公共下水道</v>
      </c>
      <c r="L6" s="19" t="str">
        <f t="shared" si="3"/>
        <v>Cc1</v>
      </c>
      <c r="M6" s="19" t="str">
        <f t="shared" si="3"/>
        <v>非設置</v>
      </c>
      <c r="N6" s="20" t="str">
        <f t="shared" si="3"/>
        <v>-</v>
      </c>
      <c r="O6" s="20">
        <f t="shared" si="3"/>
        <v>71.349999999999994</v>
      </c>
      <c r="P6" s="20">
        <f t="shared" si="3"/>
        <v>86.85</v>
      </c>
      <c r="Q6" s="20">
        <f t="shared" si="3"/>
        <v>83.3</v>
      </c>
      <c r="R6" s="20">
        <f t="shared" si="3"/>
        <v>4331</v>
      </c>
      <c r="S6" s="20">
        <f t="shared" si="3"/>
        <v>32846</v>
      </c>
      <c r="T6" s="20">
        <f t="shared" si="3"/>
        <v>470.84</v>
      </c>
      <c r="U6" s="20">
        <f t="shared" si="3"/>
        <v>69.760000000000005</v>
      </c>
      <c r="V6" s="20">
        <f t="shared" si="3"/>
        <v>28200</v>
      </c>
      <c r="W6" s="20">
        <f t="shared" si="3"/>
        <v>8.64</v>
      </c>
      <c r="X6" s="20">
        <f t="shared" si="3"/>
        <v>3263.89</v>
      </c>
      <c r="Y6" s="21" t="str">
        <f>IF(Y7="",NA(),Y7)</f>
        <v>-</v>
      </c>
      <c r="Z6" s="21">
        <f t="shared" ref="Z6:AH6" si="4">IF(Z7="",NA(),Z7)</f>
        <v>104.79</v>
      </c>
      <c r="AA6" s="21">
        <f t="shared" si="4"/>
        <v>103.91</v>
      </c>
      <c r="AB6" s="21">
        <f t="shared" si="4"/>
        <v>106.08</v>
      </c>
      <c r="AC6" s="21">
        <f t="shared" si="4"/>
        <v>106.85</v>
      </c>
      <c r="AD6" s="21" t="str">
        <f t="shared" si="4"/>
        <v>-</v>
      </c>
      <c r="AE6" s="21">
        <f t="shared" si="4"/>
        <v>106.5</v>
      </c>
      <c r="AF6" s="21">
        <f t="shared" si="4"/>
        <v>106.22</v>
      </c>
      <c r="AG6" s="21">
        <f t="shared" si="4"/>
        <v>107.01</v>
      </c>
      <c r="AH6" s="21">
        <f t="shared" si="4"/>
        <v>106.53</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18.36</v>
      </c>
      <c r="AQ6" s="21">
        <f t="shared" si="5"/>
        <v>18.010000000000002</v>
      </c>
      <c r="AR6" s="21">
        <f t="shared" si="5"/>
        <v>23.86</v>
      </c>
      <c r="AS6" s="21">
        <f t="shared" si="5"/>
        <v>18.41</v>
      </c>
      <c r="AT6" s="20" t="str">
        <f>IF(AT7="","",IF(AT7="-","【-】","【"&amp;SUBSTITUTE(TEXT(AT7,"#,##0.00"),"-","△")&amp;"】"))</f>
        <v>【3.03】</v>
      </c>
      <c r="AU6" s="21" t="str">
        <f>IF(AU7="",NA(),AU7)</f>
        <v>-</v>
      </c>
      <c r="AV6" s="21">
        <f t="shared" ref="AV6:BD6" si="6">IF(AV7="",NA(),AV7)</f>
        <v>82.5</v>
      </c>
      <c r="AW6" s="21">
        <f t="shared" si="6"/>
        <v>117.54</v>
      </c>
      <c r="AX6" s="21">
        <f t="shared" si="6"/>
        <v>158.91</v>
      </c>
      <c r="AY6" s="21">
        <f t="shared" si="6"/>
        <v>189.87</v>
      </c>
      <c r="AZ6" s="21" t="str">
        <f t="shared" si="6"/>
        <v>-</v>
      </c>
      <c r="BA6" s="21">
        <f t="shared" si="6"/>
        <v>55.6</v>
      </c>
      <c r="BB6" s="21">
        <f t="shared" si="6"/>
        <v>59.4</v>
      </c>
      <c r="BC6" s="21">
        <f t="shared" si="6"/>
        <v>68.27</v>
      </c>
      <c r="BD6" s="21">
        <f t="shared" si="6"/>
        <v>74.790000000000006</v>
      </c>
      <c r="BE6" s="20" t="str">
        <f>IF(BE7="","",IF(BE7="-","【-】","【"&amp;SUBSTITUTE(TEXT(BE7,"#,##0.00"),"-","△")&amp;"】"))</f>
        <v>【78.43】</v>
      </c>
      <c r="BF6" s="21" t="str">
        <f>IF(BF7="",NA(),BF7)</f>
        <v>-</v>
      </c>
      <c r="BG6" s="21">
        <f t="shared" ref="BG6:BO6" si="7">IF(BG7="",NA(),BG7)</f>
        <v>778.68</v>
      </c>
      <c r="BH6" s="21">
        <f t="shared" si="7"/>
        <v>752.59</v>
      </c>
      <c r="BI6" s="21">
        <f t="shared" si="7"/>
        <v>722.95</v>
      </c>
      <c r="BJ6" s="21">
        <f t="shared" si="7"/>
        <v>696.48</v>
      </c>
      <c r="BK6" s="21" t="str">
        <f t="shared" si="7"/>
        <v>-</v>
      </c>
      <c r="BL6" s="21">
        <f t="shared" si="7"/>
        <v>789.08</v>
      </c>
      <c r="BM6" s="21">
        <f t="shared" si="7"/>
        <v>747.84</v>
      </c>
      <c r="BN6" s="21">
        <f t="shared" si="7"/>
        <v>804.98</v>
      </c>
      <c r="BO6" s="21">
        <f t="shared" si="7"/>
        <v>767.56</v>
      </c>
      <c r="BP6" s="20" t="str">
        <f>IF(BP7="","",IF(BP7="-","【-】","【"&amp;SUBSTITUTE(TEXT(BP7,"#,##0.00"),"-","△")&amp;"】"))</f>
        <v>【630.82】</v>
      </c>
      <c r="BQ6" s="21" t="str">
        <f>IF(BQ7="",NA(),BQ7)</f>
        <v>-</v>
      </c>
      <c r="BR6" s="21">
        <f t="shared" ref="BR6:BZ6" si="8">IF(BR7="",NA(),BR7)</f>
        <v>89.63</v>
      </c>
      <c r="BS6" s="21">
        <f t="shared" si="8"/>
        <v>88.74</v>
      </c>
      <c r="BT6" s="21">
        <f t="shared" si="8"/>
        <v>91.65</v>
      </c>
      <c r="BU6" s="21">
        <f t="shared" si="8"/>
        <v>91.15</v>
      </c>
      <c r="BV6" s="21" t="str">
        <f t="shared" si="8"/>
        <v>-</v>
      </c>
      <c r="BW6" s="21">
        <f t="shared" si="8"/>
        <v>88.25</v>
      </c>
      <c r="BX6" s="21">
        <f t="shared" si="8"/>
        <v>90.17</v>
      </c>
      <c r="BY6" s="21">
        <f t="shared" si="8"/>
        <v>88.71</v>
      </c>
      <c r="BZ6" s="21">
        <f t="shared" si="8"/>
        <v>90.23</v>
      </c>
      <c r="CA6" s="20" t="str">
        <f>IF(CA7="","",IF(CA7="-","【-】","【"&amp;SUBSTITUTE(TEXT(CA7,"#,##0.00"),"-","△")&amp;"】"))</f>
        <v>【97.81】</v>
      </c>
      <c r="CB6" s="21" t="str">
        <f>IF(CB7="",NA(),CB7)</f>
        <v>-</v>
      </c>
      <c r="CC6" s="21">
        <f t="shared" ref="CC6:CK6" si="9">IF(CC7="",NA(),CC7)</f>
        <v>203.43</v>
      </c>
      <c r="CD6" s="21">
        <f t="shared" si="9"/>
        <v>205.09</v>
      </c>
      <c r="CE6" s="21">
        <f t="shared" si="9"/>
        <v>197.73</v>
      </c>
      <c r="CF6" s="21">
        <f t="shared" si="9"/>
        <v>198.76</v>
      </c>
      <c r="CG6" s="21" t="str">
        <f t="shared" si="9"/>
        <v>-</v>
      </c>
      <c r="CH6" s="21">
        <f t="shared" si="9"/>
        <v>176.37</v>
      </c>
      <c r="CI6" s="21">
        <f t="shared" si="9"/>
        <v>173.17</v>
      </c>
      <c r="CJ6" s="21">
        <f t="shared" si="9"/>
        <v>174.8</v>
      </c>
      <c r="CK6" s="21">
        <f t="shared" si="9"/>
        <v>170.2</v>
      </c>
      <c r="CL6" s="20" t="str">
        <f>IF(CL7="","",IF(CL7="-","【-】","【"&amp;SUBSTITUTE(TEXT(CL7,"#,##0.00"),"-","△")&amp;"】"))</f>
        <v>【138.75】</v>
      </c>
      <c r="CM6" s="21" t="str">
        <f>IF(CM7="",NA(),CM7)</f>
        <v>-</v>
      </c>
      <c r="CN6" s="21">
        <f t="shared" ref="CN6:CV6" si="10">IF(CN7="",NA(),CN7)</f>
        <v>43.62</v>
      </c>
      <c r="CO6" s="21">
        <f t="shared" si="10"/>
        <v>43.62</v>
      </c>
      <c r="CP6" s="21">
        <f t="shared" si="10"/>
        <v>43.69</v>
      </c>
      <c r="CQ6" s="21">
        <f t="shared" si="10"/>
        <v>42.68</v>
      </c>
      <c r="CR6" s="21" t="str">
        <f t="shared" si="10"/>
        <v>-</v>
      </c>
      <c r="CS6" s="21">
        <f t="shared" si="10"/>
        <v>56.72</v>
      </c>
      <c r="CT6" s="21">
        <f t="shared" si="10"/>
        <v>56.43</v>
      </c>
      <c r="CU6" s="21">
        <f t="shared" si="10"/>
        <v>55.82</v>
      </c>
      <c r="CV6" s="21">
        <f t="shared" si="10"/>
        <v>56.51</v>
      </c>
      <c r="CW6" s="20" t="str">
        <f>IF(CW7="","",IF(CW7="-","【-】","【"&amp;SUBSTITUTE(TEXT(CW7,"#,##0.00"),"-","△")&amp;"】"))</f>
        <v>【58.94】</v>
      </c>
      <c r="CX6" s="21" t="str">
        <f>IF(CX7="",NA(),CX7)</f>
        <v>-</v>
      </c>
      <c r="CY6" s="21">
        <f t="shared" ref="CY6:DG6" si="11">IF(CY7="",NA(),CY7)</f>
        <v>99.1</v>
      </c>
      <c r="CZ6" s="21">
        <f t="shared" si="11"/>
        <v>99.11</v>
      </c>
      <c r="DA6" s="21">
        <f t="shared" si="11"/>
        <v>99.13</v>
      </c>
      <c r="DB6" s="21">
        <f t="shared" si="11"/>
        <v>99.13</v>
      </c>
      <c r="DC6" s="21" t="str">
        <f t="shared" si="11"/>
        <v>-</v>
      </c>
      <c r="DD6" s="21">
        <f t="shared" si="11"/>
        <v>90.72</v>
      </c>
      <c r="DE6" s="21">
        <f t="shared" si="11"/>
        <v>91.07</v>
      </c>
      <c r="DF6" s="21">
        <f t="shared" si="11"/>
        <v>90.67</v>
      </c>
      <c r="DG6" s="21">
        <f t="shared" si="11"/>
        <v>90.62</v>
      </c>
      <c r="DH6" s="20" t="str">
        <f>IF(DH7="","",IF(DH7="-","【-】","【"&amp;SUBSTITUTE(TEXT(DH7,"#,##0.00"),"-","△")&amp;"】"))</f>
        <v>【95.91】</v>
      </c>
      <c r="DI6" s="21" t="str">
        <f>IF(DI7="",NA(),DI7)</f>
        <v>-</v>
      </c>
      <c r="DJ6" s="21">
        <f t="shared" ref="DJ6:DR6" si="12">IF(DJ7="",NA(),DJ7)</f>
        <v>4.87</v>
      </c>
      <c r="DK6" s="21">
        <f t="shared" si="12"/>
        <v>9.5299999999999994</v>
      </c>
      <c r="DL6" s="21">
        <f t="shared" si="12"/>
        <v>13.87</v>
      </c>
      <c r="DM6" s="21">
        <f t="shared" si="12"/>
        <v>18.25</v>
      </c>
      <c r="DN6" s="21" t="str">
        <f t="shared" si="12"/>
        <v>-</v>
      </c>
      <c r="DO6" s="21">
        <f t="shared" si="12"/>
        <v>20.78</v>
      </c>
      <c r="DP6" s="21">
        <f t="shared" si="12"/>
        <v>23.54</v>
      </c>
      <c r="DQ6" s="21">
        <f t="shared" si="12"/>
        <v>25.86</v>
      </c>
      <c r="DR6" s="21">
        <f t="shared" si="12"/>
        <v>26.9</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1.34</v>
      </c>
      <c r="EA6" s="21">
        <f t="shared" si="13"/>
        <v>1.5</v>
      </c>
      <c r="EB6" s="21">
        <f t="shared" si="13"/>
        <v>1.4</v>
      </c>
      <c r="EC6" s="21">
        <f t="shared" si="13"/>
        <v>2.08</v>
      </c>
      <c r="ED6" s="20" t="str">
        <f>IF(ED7="","",IF(ED7="-","【-】","【"&amp;SUBSTITUTE(TEXT(ED7,"#,##0.00"),"-","△")&amp;"】"))</f>
        <v>【8.68】</v>
      </c>
      <c r="EE6" s="21" t="str">
        <f>IF(EE7="",NA(),EE7)</f>
        <v>-</v>
      </c>
      <c r="EF6" s="21">
        <f t="shared" ref="EF6:EN6" si="14">IF(EF7="",NA(),EF7)</f>
        <v>0.21</v>
      </c>
      <c r="EG6" s="21">
        <f t="shared" si="14"/>
        <v>0.43</v>
      </c>
      <c r="EH6" s="21">
        <f t="shared" si="14"/>
        <v>0.12</v>
      </c>
      <c r="EI6" s="21">
        <f t="shared" si="14"/>
        <v>0.09</v>
      </c>
      <c r="EJ6" s="21" t="str">
        <f t="shared" si="14"/>
        <v>-</v>
      </c>
      <c r="EK6" s="21">
        <f t="shared" si="14"/>
        <v>0.15</v>
      </c>
      <c r="EL6" s="21">
        <f t="shared" si="14"/>
        <v>0.15</v>
      </c>
      <c r="EM6" s="21">
        <f t="shared" si="14"/>
        <v>0.12</v>
      </c>
      <c r="EN6" s="21">
        <f t="shared" si="14"/>
        <v>0.09</v>
      </c>
      <c r="EO6" s="20" t="str">
        <f>IF(EO7="","",IF(EO7="-","【-】","【"&amp;SUBSTITUTE(TEXT(EO7,"#,##0.00"),"-","△")&amp;"】"))</f>
        <v>【0.22】</v>
      </c>
    </row>
    <row r="7" spans="1:148" s="22" customFormat="1" x14ac:dyDescent="0.15">
      <c r="A7" s="14"/>
      <c r="B7" s="23">
        <v>2023</v>
      </c>
      <c r="C7" s="23">
        <v>12114</v>
      </c>
      <c r="D7" s="23">
        <v>46</v>
      </c>
      <c r="E7" s="23">
        <v>17</v>
      </c>
      <c r="F7" s="23">
        <v>1</v>
      </c>
      <c r="G7" s="23">
        <v>0</v>
      </c>
      <c r="H7" s="23" t="s">
        <v>95</v>
      </c>
      <c r="I7" s="23" t="s">
        <v>96</v>
      </c>
      <c r="J7" s="23" t="s">
        <v>97</v>
      </c>
      <c r="K7" s="23" t="s">
        <v>98</v>
      </c>
      <c r="L7" s="23" t="s">
        <v>99</v>
      </c>
      <c r="M7" s="23" t="s">
        <v>100</v>
      </c>
      <c r="N7" s="24" t="s">
        <v>101</v>
      </c>
      <c r="O7" s="24">
        <v>71.349999999999994</v>
      </c>
      <c r="P7" s="24">
        <v>86.85</v>
      </c>
      <c r="Q7" s="24">
        <v>83.3</v>
      </c>
      <c r="R7" s="24">
        <v>4331</v>
      </c>
      <c r="S7" s="24">
        <v>32846</v>
      </c>
      <c r="T7" s="24">
        <v>470.84</v>
      </c>
      <c r="U7" s="24">
        <v>69.760000000000005</v>
      </c>
      <c r="V7" s="24">
        <v>28200</v>
      </c>
      <c r="W7" s="24">
        <v>8.64</v>
      </c>
      <c r="X7" s="24">
        <v>3263.89</v>
      </c>
      <c r="Y7" s="24" t="s">
        <v>101</v>
      </c>
      <c r="Z7" s="24">
        <v>104.79</v>
      </c>
      <c r="AA7" s="24">
        <v>103.91</v>
      </c>
      <c r="AB7" s="24">
        <v>106.08</v>
      </c>
      <c r="AC7" s="24">
        <v>106.85</v>
      </c>
      <c r="AD7" s="24" t="s">
        <v>101</v>
      </c>
      <c r="AE7" s="24">
        <v>106.5</v>
      </c>
      <c r="AF7" s="24">
        <v>106.22</v>
      </c>
      <c r="AG7" s="24">
        <v>107.01</v>
      </c>
      <c r="AH7" s="24">
        <v>106.53</v>
      </c>
      <c r="AI7" s="24">
        <v>105.91</v>
      </c>
      <c r="AJ7" s="24" t="s">
        <v>101</v>
      </c>
      <c r="AK7" s="24">
        <v>0</v>
      </c>
      <c r="AL7" s="24">
        <v>0</v>
      </c>
      <c r="AM7" s="24">
        <v>0</v>
      </c>
      <c r="AN7" s="24">
        <v>0</v>
      </c>
      <c r="AO7" s="24" t="s">
        <v>101</v>
      </c>
      <c r="AP7" s="24">
        <v>18.36</v>
      </c>
      <c r="AQ7" s="24">
        <v>18.010000000000002</v>
      </c>
      <c r="AR7" s="24">
        <v>23.86</v>
      </c>
      <c r="AS7" s="24">
        <v>18.41</v>
      </c>
      <c r="AT7" s="24">
        <v>3.03</v>
      </c>
      <c r="AU7" s="24" t="s">
        <v>101</v>
      </c>
      <c r="AV7" s="24">
        <v>82.5</v>
      </c>
      <c r="AW7" s="24">
        <v>117.54</v>
      </c>
      <c r="AX7" s="24">
        <v>158.91</v>
      </c>
      <c r="AY7" s="24">
        <v>189.87</v>
      </c>
      <c r="AZ7" s="24" t="s">
        <v>101</v>
      </c>
      <c r="BA7" s="24">
        <v>55.6</v>
      </c>
      <c r="BB7" s="24">
        <v>59.4</v>
      </c>
      <c r="BC7" s="24">
        <v>68.27</v>
      </c>
      <c r="BD7" s="24">
        <v>74.790000000000006</v>
      </c>
      <c r="BE7" s="24">
        <v>78.430000000000007</v>
      </c>
      <c r="BF7" s="24" t="s">
        <v>101</v>
      </c>
      <c r="BG7" s="24">
        <v>778.68</v>
      </c>
      <c r="BH7" s="24">
        <v>752.59</v>
      </c>
      <c r="BI7" s="24">
        <v>722.95</v>
      </c>
      <c r="BJ7" s="24">
        <v>696.48</v>
      </c>
      <c r="BK7" s="24" t="s">
        <v>101</v>
      </c>
      <c r="BL7" s="24">
        <v>789.08</v>
      </c>
      <c r="BM7" s="24">
        <v>747.84</v>
      </c>
      <c r="BN7" s="24">
        <v>804.98</v>
      </c>
      <c r="BO7" s="24">
        <v>767.56</v>
      </c>
      <c r="BP7" s="24">
        <v>630.82000000000005</v>
      </c>
      <c r="BQ7" s="24" t="s">
        <v>101</v>
      </c>
      <c r="BR7" s="24">
        <v>89.63</v>
      </c>
      <c r="BS7" s="24">
        <v>88.74</v>
      </c>
      <c r="BT7" s="24">
        <v>91.65</v>
      </c>
      <c r="BU7" s="24">
        <v>91.15</v>
      </c>
      <c r="BV7" s="24" t="s">
        <v>101</v>
      </c>
      <c r="BW7" s="24">
        <v>88.25</v>
      </c>
      <c r="BX7" s="24">
        <v>90.17</v>
      </c>
      <c r="BY7" s="24">
        <v>88.71</v>
      </c>
      <c r="BZ7" s="24">
        <v>90.23</v>
      </c>
      <c r="CA7" s="24">
        <v>97.81</v>
      </c>
      <c r="CB7" s="24" t="s">
        <v>101</v>
      </c>
      <c r="CC7" s="24">
        <v>203.43</v>
      </c>
      <c r="CD7" s="24">
        <v>205.09</v>
      </c>
      <c r="CE7" s="24">
        <v>197.73</v>
      </c>
      <c r="CF7" s="24">
        <v>198.76</v>
      </c>
      <c r="CG7" s="24" t="s">
        <v>101</v>
      </c>
      <c r="CH7" s="24">
        <v>176.37</v>
      </c>
      <c r="CI7" s="24">
        <v>173.17</v>
      </c>
      <c r="CJ7" s="24">
        <v>174.8</v>
      </c>
      <c r="CK7" s="24">
        <v>170.2</v>
      </c>
      <c r="CL7" s="24">
        <v>138.75</v>
      </c>
      <c r="CM7" s="24" t="s">
        <v>101</v>
      </c>
      <c r="CN7" s="24">
        <v>43.62</v>
      </c>
      <c r="CO7" s="24">
        <v>43.62</v>
      </c>
      <c r="CP7" s="24">
        <v>43.69</v>
      </c>
      <c r="CQ7" s="24">
        <v>42.68</v>
      </c>
      <c r="CR7" s="24" t="s">
        <v>101</v>
      </c>
      <c r="CS7" s="24">
        <v>56.72</v>
      </c>
      <c r="CT7" s="24">
        <v>56.43</v>
      </c>
      <c r="CU7" s="24">
        <v>55.82</v>
      </c>
      <c r="CV7" s="24">
        <v>56.51</v>
      </c>
      <c r="CW7" s="24">
        <v>58.94</v>
      </c>
      <c r="CX7" s="24" t="s">
        <v>101</v>
      </c>
      <c r="CY7" s="24">
        <v>99.1</v>
      </c>
      <c r="CZ7" s="24">
        <v>99.11</v>
      </c>
      <c r="DA7" s="24">
        <v>99.13</v>
      </c>
      <c r="DB7" s="24">
        <v>99.13</v>
      </c>
      <c r="DC7" s="24" t="s">
        <v>101</v>
      </c>
      <c r="DD7" s="24">
        <v>90.72</v>
      </c>
      <c r="DE7" s="24">
        <v>91.07</v>
      </c>
      <c r="DF7" s="24">
        <v>90.67</v>
      </c>
      <c r="DG7" s="24">
        <v>90.62</v>
      </c>
      <c r="DH7" s="24">
        <v>95.91</v>
      </c>
      <c r="DI7" s="24" t="s">
        <v>101</v>
      </c>
      <c r="DJ7" s="24">
        <v>4.87</v>
      </c>
      <c r="DK7" s="24">
        <v>9.5299999999999994</v>
      </c>
      <c r="DL7" s="24">
        <v>13.87</v>
      </c>
      <c r="DM7" s="24">
        <v>18.25</v>
      </c>
      <c r="DN7" s="24" t="s">
        <v>101</v>
      </c>
      <c r="DO7" s="24">
        <v>20.78</v>
      </c>
      <c r="DP7" s="24">
        <v>23.54</v>
      </c>
      <c r="DQ7" s="24">
        <v>25.86</v>
      </c>
      <c r="DR7" s="24">
        <v>26.9</v>
      </c>
      <c r="DS7" s="24">
        <v>41.09</v>
      </c>
      <c r="DT7" s="24" t="s">
        <v>101</v>
      </c>
      <c r="DU7" s="24">
        <v>0</v>
      </c>
      <c r="DV7" s="24">
        <v>0</v>
      </c>
      <c r="DW7" s="24">
        <v>0</v>
      </c>
      <c r="DX7" s="24">
        <v>0</v>
      </c>
      <c r="DY7" s="24" t="s">
        <v>101</v>
      </c>
      <c r="DZ7" s="24">
        <v>1.34</v>
      </c>
      <c r="EA7" s="24">
        <v>1.5</v>
      </c>
      <c r="EB7" s="24">
        <v>1.4</v>
      </c>
      <c r="EC7" s="24">
        <v>2.08</v>
      </c>
      <c r="ED7" s="24">
        <v>8.68</v>
      </c>
      <c r="EE7" s="24" t="s">
        <v>101</v>
      </c>
      <c r="EF7" s="24">
        <v>0.21</v>
      </c>
      <c r="EG7" s="24">
        <v>0.43</v>
      </c>
      <c r="EH7" s="24">
        <v>0.12</v>
      </c>
      <c r="EI7" s="24">
        <v>0.09</v>
      </c>
      <c r="EJ7" s="24" t="s">
        <v>101</v>
      </c>
      <c r="EK7" s="24">
        <v>0.15</v>
      </c>
      <c r="EL7" s="24">
        <v>0.15</v>
      </c>
      <c r="EM7" s="24">
        <v>0.12</v>
      </c>
      <c r="EN7" s="24">
        <v>0.09</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abs0763</cp:lastModifiedBy>
  <dcterms:created xsi:type="dcterms:W3CDTF">2025-01-24T06:57:06Z</dcterms:created>
  <dcterms:modified xsi:type="dcterms:W3CDTF">2025-03-05T01:20:46Z</dcterms:modified>
  <cp:category/>
</cp:coreProperties>
</file>