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RFL001.city.abashiri.hokkaido.jp\Redirect\abs0763\デスクトップ\新しいフォルダー\"/>
    </mc:Choice>
  </mc:AlternateContent>
  <workbookProtection workbookAlgorithmName="SHA-512" workbookHashValue="wQwCUTnIaMIx+L1Ib6oAq1FemLGqg2n4auCMIaC4z/+nvPoDUPSUAxWoyFQeExvSKQHRwUkTVmC1FaZG7sZb9A==" workbookSaltValue="tXnQi24oaFzvWNWqbF7Ck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<sst xmlns="http://schemas.openxmlformats.org/spreadsheetml/2006/main" count="228" uniqueCount="111">
  <si>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</si>
  <si>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</si>
  <si>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</si>
  <si>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</si>
  <si>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</si>
  <si>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</si>
  <si>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</si>
  <si>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</si>
  <si>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</si>
  <si>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</si>
  <si>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</si>
  <si>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</si>
  <si>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</si>
  <si>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</si>
  <si>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</si>
  <si>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</si>
  <si>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</si>
  <si>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</si>
  <si>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</si>
  <si>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</si>
  <si>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</si>
  <si>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</si>
  <si>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</si>
  <si>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</si>
  <si>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</si>
  <si>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</si>
  <si>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</si>
  <si>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</si>
  <si>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</si>
  <si>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</si>
  <si>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</si>
  <si>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</si>
  <si>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</si>
  <si>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</si>
  <si>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</si>
  <si>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</si>
  <si>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</si>
  <si>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</si>
  <si>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</si>
  <si>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</si>
  <si>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</si>
  <si>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</si>
  <si>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</si>
  <si>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</si>
  <si>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</si>
  <si>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</si>
  <si>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</si>
  <si>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</si>
  <si>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</si>
  <si>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</si>
  <si>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</si>
  <si>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</si>
  <si>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</si>
  <si>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</si>
  <si>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</si>
  <si>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</si>
  <si>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</si>
  <si>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</si>
  <si>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</si>
  <si>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</si>
  <si>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</si>
  <si>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</si>
  <si>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</si>
  <si>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</si>
  <si>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</si>
  <si>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</si>
  <si>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</si>
  <si>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</si>
  <si>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</si>
  <si>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</si>
  <si>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</si>
  <si>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</si>
  <si>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</si>
  <si>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</si>
  <si>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</si>
  <si>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</si>
  <si>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</si>
  <si>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</si>
  <si>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</si>
  <si>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</si>
  <si>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</si>
  <si>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</si>
  <si>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</si>
  <si>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</si>
  <si>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</si>
  <si>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</si>
  <si>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</si>
  <si>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</si>
  <si>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</si>
  <si>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</si>
  <si>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</si>
  <si>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</si>
  <si>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網走市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</si>
  <si>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</si>
  <si>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</si>
  <si>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</si>
  <si>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</si>
  <si>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</si>
  <si>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</si>
  <si>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</si>
  <si>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</si>
  <si>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</si>
  <si>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</si>
  <si>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</si>
  <si>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</si>
  <si>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</si>
  <si>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</si>
  <si>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</si>
  <si>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②有形固定資産減価償却率及び管路経年化率は､類似団体の平均値を上回る状況である。これは、昭和40年代から行われた大規模拡張事業の経年により、老朽化した施設や管が増加していることが要因である。今後も経年劣化による設備更新は増加傾向となる見込みであるため、引き続き計画的な更新を進めていく。
③管路更新率は、導水管更新事業により令和元年度以降、類似団体の平均値を上回る状況にある。引き続き現況把握に努め、効率的な老朽管の布設替えを進めていく。</t>
    <phoneticPr fontId="4"/>
  </si>
  <si>
    <t>　令和5年度は新型コロナウイルス感染症の影響の長期化、物価高騰支援として一般会計からの繰入金を財源とした2ヶ月分の水道料金の基本料金の減免を行ったため、給水収益に関連する指標は前年度と比較し増減している。　
　平成26年5月の水道料金改定により経営の改善は図られたものの、給水人口の減少などに伴い、依然として厳しい経営状況である。また、今後は施設や設備等の老朽化により、更なる更新費用の増大も見込まれていることから、引き続き設備等の延命措置を図り、効率的かつ安定的な経営に努めていく。</t>
    <phoneticPr fontId="4"/>
  </si>
  <si>
    <t>①経常収支比率は100％以上を維持できており、検針・収納等事務の民間委託をはじめとした経費節減等の経営努力によるものである。
②累積欠損金は発生しておらず健全な経営状態にあるといえる。
③流動比率は類似団体平均値より下回っているものの、短期的な債務に対する支払能力は維持している。
④企業債残高対給水収益比率が類似団体平均値より大幅に上回っている要因は、事業開始当時より、投資財源を起債で賄ってきたことによるものである。令和5年度は水道料金の基本料金を2ヶ月分減免した影響で、前年度より比率は増加しているものの、傾向としては年々減少傾向にあり、今後も施設や管路の更新による企業債借入があることや、料金収益の減少も予想されることから、補助金等を活用し改善に努めていく。
⑤料金回収率についても、水道料金の基本料金減免の影響により、例年より低い比率となった。
⑥給水原価は、有収水量1㎥当りどれだけの費用を要しているかを表す指標で、類似団体の平均値を上回る状況にある。経費節減に努めているものの有収水量が年々減少しており、投資の効率化、維持経費の削減等の経営改善に努めていく。
⑦施設利用率は、水道施設の経済性を総括的に判断する指標で、数字が大きいほど効率的であるとされている。類似団体の平均値を下回っているため、今後の施設更新には、災害時に備え一定の余裕を持たせた上で、適正規模への見直しについて検証する。
⑧有収率が類似団体平均値より下回っている主な要因は、総配水量に占める漏水等の無効水量の割合増加によるものである。近年は漏水調査や漏水状況に応じた優先順位に基づく老朽管の布設替えにより、有収率は上向いている。</t>
    <rPh sb="23" eb="25">
      <t>ケンシン</t>
    </rPh>
    <rPh sb="26" eb="28">
      <t>シュウノウ</t>
    </rPh>
    <rPh sb="28" eb="29">
      <t>トウ</t>
    </rPh>
    <rPh sb="659" eb="661">
      <t>キンネン</t>
    </rPh>
    <rPh sb="662" eb="664">
      <t>ロウスイ</t>
    </rPh>
    <rPh sb="664" eb="666">
      <t>チョウサ</t>
    </rPh>
    <rPh sb="699" eb="701">
      <t>ウワム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</si>
</sst>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0.71</c:v>
                </c:pt>
                <c:pt idx="1">
                  <c:v>1.19</c:v>
                </c:pt>
                <c:pt idx="2">
                  <c:v>1.1599999999999999</c:v>
                </c:pt>
                <c:pt idx="3">
                  <c:v>1.08</c:v>
                </c:pt>
                <c:pt idx="4">
                  <c:v>1.67</c:v>
                </c:pt>
              </c:numCache>
            </c:numRef>
          </c:val>
          <c:extLst>
            <c:ext xmlns:c16="http://schemas.microsoft.com/office/drawing/2014/chart" uri="{C3380CC4-5D6E-409C-BE32-E72D297353CC}">
              <c16:uniqueId val="{00000000-1A49-4920-968D-A06C83833B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1A49-4920-968D-A06C83833B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57.1</c:v>
                </c:pt>
                <c:pt idx="1">
                  <c:v>57.04</c:v>
                </c:pt>
                <c:pt idx="2">
                  <c:v>54.82</c:v>
                </c:pt>
                <c:pt idx="3">
                  <c:v>54.21</c:v>
                </c:pt>
                <c:pt idx="4">
                  <c:v>53.35</c:v>
                </c:pt>
              </c:numCache>
            </c:numRef>
          </c:val>
          <c:extLst>
            <c:ext xmlns:c16="http://schemas.microsoft.com/office/drawing/2014/chart" uri="{C3380CC4-5D6E-409C-BE32-E72D297353CC}">
              <c16:uniqueId val="{00000000-5C44-4F60-B565-EA971767792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5C44-4F60-B565-EA971767792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80.430000000000007</c:v>
                </c:pt>
                <c:pt idx="1">
                  <c:v>80.17</c:v>
                </c:pt>
                <c:pt idx="2">
                  <c:v>80.510000000000005</c:v>
                </c:pt>
                <c:pt idx="3">
                  <c:v>81.489999999999995</c:v>
                </c:pt>
                <c:pt idx="4">
                  <c:v>81.180000000000007</c:v>
                </c:pt>
              </c:numCache>
            </c:numRef>
          </c:val>
          <c:extLst>
            <c:ext xmlns:c16="http://schemas.microsoft.com/office/drawing/2014/chart" uri="{C3380CC4-5D6E-409C-BE32-E72D297353CC}">
              <c16:uniqueId val="{00000000-5A51-49CA-A515-027733CB36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5A51-49CA-A515-027733CB36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120.91</c:v>
                </c:pt>
                <c:pt idx="1">
                  <c:v>121.35</c:v>
                </c:pt>
                <c:pt idx="2">
                  <c:v>124.41</c:v>
                </c:pt>
                <c:pt idx="3">
                  <c:v>119.55</c:v>
                </c:pt>
                <c:pt idx="4">
                  <c:v>113.51</c:v>
                </c:pt>
              </c:numCache>
            </c:numRef>
          </c:val>
          <c:extLst>
            <c:ext xmlns:c16="http://schemas.microsoft.com/office/drawing/2014/chart" uri="{C3380CC4-5D6E-409C-BE32-E72D297353CC}">
              <c16:uniqueId val="{00000000-8627-4A10-B684-10F86CF855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8627-4A10-B684-10F86CF855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50.87</c:v>
                </c:pt>
                <c:pt idx="1">
                  <c:v>51.55</c:v>
                </c:pt>
                <c:pt idx="2">
                  <c:v>52.25</c:v>
                </c:pt>
                <c:pt idx="3">
                  <c:v>52.69</c:v>
                </c:pt>
                <c:pt idx="4">
                  <c:v>52.02</c:v>
                </c:pt>
              </c:numCache>
            </c:numRef>
          </c:val>
          <c:extLst>
            <c:ext xmlns:c16="http://schemas.microsoft.com/office/drawing/2014/chart" uri="{C3380CC4-5D6E-409C-BE32-E72D297353CC}">
              <c16:uniqueId val="{00000000-8FD9-41EA-B4F6-83E4A4D85B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8FD9-41EA-B4F6-83E4A4D85B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54.26</c:v>
                </c:pt>
                <c:pt idx="1">
                  <c:v>54.52</c:v>
                </c:pt>
                <c:pt idx="2">
                  <c:v>53.96</c:v>
                </c:pt>
                <c:pt idx="3">
                  <c:v>54.02</c:v>
                </c:pt>
                <c:pt idx="4">
                  <c:v>54.43</c:v>
                </c:pt>
              </c:numCache>
            </c:numRef>
          </c:val>
          <c:extLst>
            <c:ext xmlns:c16="http://schemas.microsoft.com/office/drawing/2014/chart" uri="{C3380CC4-5D6E-409C-BE32-E72D297353CC}">
              <c16:uniqueId val="{00000000-F056-4F14-AA80-0D56229531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F056-4F14-AA80-0D56229531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3C-4E1D-B5BF-DEED81E3DE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C23C-4E1D-B5BF-DEED81E3DE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139.97</c:v>
                </c:pt>
                <c:pt idx="1">
                  <c:v>151.30000000000001</c:v>
                </c:pt>
                <c:pt idx="2">
                  <c:v>162.88999999999999</c:v>
                </c:pt>
                <c:pt idx="3">
                  <c:v>190.54</c:v>
                </c:pt>
                <c:pt idx="4">
                  <c:v>180.85</c:v>
                </c:pt>
              </c:numCache>
            </c:numRef>
          </c:val>
          <c:extLst>
            <c:ext xmlns:c16="http://schemas.microsoft.com/office/drawing/2014/chart" uri="{C3380CC4-5D6E-409C-BE32-E72D297353CC}">
              <c16:uniqueId val="{00000000-D001-4D2F-947D-971B13B76B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D001-4D2F-947D-971B13B76B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576.87</c:v>
                </c:pt>
                <c:pt idx="1">
                  <c:v>566.08000000000004</c:v>
                </c:pt>
                <c:pt idx="2">
                  <c:v>543.85</c:v>
                </c:pt>
                <c:pt idx="3">
                  <c:v>536.70000000000005</c:v>
                </c:pt>
                <c:pt idx="4">
                  <c:v>581.57000000000005</c:v>
                </c:pt>
              </c:numCache>
            </c:numRef>
          </c:val>
          <c:extLst>
            <c:ext xmlns:c16="http://schemas.microsoft.com/office/drawing/2014/chart" uri="{C3380CC4-5D6E-409C-BE32-E72D297353CC}">
              <c16:uniqueId val="{00000000-C89C-4D18-9272-6B1ED087ED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C89C-4D18-9272-6B1ED087ED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113.81</c:v>
                </c:pt>
                <c:pt idx="1">
                  <c:v>112.8</c:v>
                </c:pt>
                <c:pt idx="2">
                  <c:v>117.43</c:v>
                </c:pt>
                <c:pt idx="3">
                  <c:v>112.76</c:v>
                </c:pt>
                <c:pt idx="4">
                  <c:v>98.71</c:v>
                </c:pt>
              </c:numCache>
            </c:numRef>
          </c:val>
          <c:extLst>
            <c:ext xmlns:c16="http://schemas.microsoft.com/office/drawing/2014/chart" uri="{C3380CC4-5D6E-409C-BE32-E72D297353CC}">
              <c16:uniqueId val="{00000000-F2EB-432C-8D9E-FCA617D1F4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F2EB-432C-8D9E-FCA617D1F4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210.08</c:v>
                </c:pt>
                <c:pt idx="1">
                  <c:v>209.59</c:v>
                </c:pt>
                <c:pt idx="2">
                  <c:v>207.9</c:v>
                </c:pt>
                <c:pt idx="3">
                  <c:v>211.23</c:v>
                </c:pt>
                <c:pt idx="4">
                  <c:v>226.92</c:v>
                </c:pt>
              </c:numCache>
            </c:numRef>
          </c:val>
          <c:extLst>
            <c:ext xmlns:c16="http://schemas.microsoft.com/office/drawing/2014/chart" uri="{C3380CC4-5D6E-409C-BE32-E72D297353CC}">
              <c16:uniqueId val="{00000000-FC8C-4E04-98C3-69B85C85D4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FC8C-4E04-98C3-69B85C85D4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網走市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32846</v>
      </c>
      <c r="AM8" s="44"/>
      <c r="AN8" s="44"/>
      <c r="AO8" s="44"/>
      <c r="AP8" s="44"/>
      <c r="AQ8" s="44"/>
      <c r="AR8" s="44"/>
      <c r="AS8" s="44"/>
      <c r="AT8" s="45">
        <f>データ!$S$6</f>
        <v>470.84</v>
      </c>
      <c r="AU8" s="46"/>
      <c r="AV8" s="46"/>
      <c r="AW8" s="46"/>
      <c r="AX8" s="46"/>
      <c r="AY8" s="46"/>
      <c r="AZ8" s="46"/>
      <c r="BA8" s="46"/>
      <c r="BB8" s="47">
        <f>データ!$T$6</f>
        <v>69.760000000000005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58.61</v>
      </c>
      <c r="J10" s="46"/>
      <c r="K10" s="46"/>
      <c r="L10" s="46"/>
      <c r="M10" s="46"/>
      <c r="N10" s="46"/>
      <c r="O10" s="80"/>
      <c r="P10" s="47">
        <f>データ!$P$6</f>
        <v>94.21</v>
      </c>
      <c r="Q10" s="47"/>
      <c r="R10" s="47"/>
      <c r="S10" s="47"/>
      <c r="T10" s="47"/>
      <c r="U10" s="47"/>
      <c r="V10" s="47"/>
      <c r="W10" s="44">
        <f>データ!$Q$6</f>
        <v>4378</v>
      </c>
      <c r="X10" s="44"/>
      <c r="Y10" s="44"/>
      <c r="Z10" s="44"/>
      <c r="AA10" s="44"/>
      <c r="AB10" s="44"/>
      <c r="AC10" s="44"/>
      <c r="AD10" s="2"/>
      <c r="AE10" s="2"/>
      <c r="AF10" s="2"/>
      <c r="AG10" s="2"/>
      <c r="AH10" s="2"/>
      <c r="AI10" s="2"/>
      <c r="AJ10" s="2"/>
      <c r="AK10" s="2"/>
      <c r="AL10" s="44">
        <f>データ!$U$6</f>
        <v>30589</v>
      </c>
      <c r="AM10" s="44"/>
      <c r="AN10" s="44"/>
      <c r="AO10" s="44"/>
      <c r="AP10" s="44"/>
      <c r="AQ10" s="44"/>
      <c r="AR10" s="44"/>
      <c r="AS10" s="44"/>
      <c r="AT10" s="45">
        <f>データ!$V$6</f>
        <v>56.11</v>
      </c>
      <c r="AU10" s="46"/>
      <c r="AV10" s="46"/>
      <c r="AW10" s="46"/>
      <c r="AX10" s="46"/>
      <c r="AY10" s="46"/>
      <c r="AZ10" s="46"/>
      <c r="BA10" s="46"/>
      <c r="BB10" s="47">
        <f>データ!$W$6</f>
        <v>545.16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108</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OtFbxUsjqbO3qhUHI8bm5uFsK2mYB5VzLnJhhhzUdWJATVy3XdF5TYEAULK98RTE+iUwWv2n1VSjbOI+0UocA==" saltValue="aqP7cESKpk6dSqIP0K+Q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12114</v>
      </c>
      <c r="D6" s="20">
        <f t="shared" si="3"/>
        <v>46</v>
      </c>
      <c r="E6" s="20">
        <f t="shared" si="3"/>
        <v>1</v>
      </c>
      <c r="F6" s="20">
        <f t="shared" si="3"/>
        <v>0</v>
      </c>
      <c r="G6" s="20">
        <f t="shared" si="3"/>
        <v>1</v>
      </c>
      <c r="H6" s="20" t="str">
        <f t="shared" si="3"/>
        <v>北海道　網走市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58.61</v>
      </c>
      <c r="P6" s="21">
        <f t="shared" si="3"/>
        <v>94.21</v>
      </c>
      <c r="Q6" s="21">
        <f t="shared" si="3"/>
        <v>4378</v>
      </c>
      <c r="R6" s="21">
        <f t="shared" si="3"/>
        <v>32846</v>
      </c>
      <c r="S6" s="21">
        <f t="shared" si="3"/>
        <v>470.84</v>
      </c>
      <c r="T6" s="21">
        <f t="shared" si="3"/>
        <v>69.760000000000005</v>
      </c>
      <c r="U6" s="21">
        <f t="shared" si="3"/>
        <v>30589</v>
      </c>
      <c r="V6" s="21">
        <f t="shared" si="3"/>
        <v>56.11</v>
      </c>
      <c r="W6" s="21">
        <f t="shared" si="3"/>
        <v>545.16</v>
      </c>
      <c r="X6" s="22">
        <f>IF(X7="",NA(),X7)</f>
        <v>120.91</v>
      </c>
      <c r="Y6" s="22">
        <f t="shared" ref="Y6:AG6" si="4">IF(Y7="",NA(),Y7)</f>
        <v>121.35</v>
      </c>
      <c r="Z6" s="22">
        <f t="shared" si="4"/>
        <v>124.41</v>
      </c>
      <c r="AA6" s="22">
        <f t="shared" si="4"/>
        <v>119.55</v>
      </c>
      <c r="AB6" s="22">
        <f t="shared" si="4"/>
        <v>113.51</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139.97</v>
      </c>
      <c r="AU6" s="22">
        <f t="shared" ref="AU6:BC6" si="6">IF(AU7="",NA(),AU7)</f>
        <v>151.30000000000001</v>
      </c>
      <c r="AV6" s="22">
        <f t="shared" si="6"/>
        <v>162.88999999999999</v>
      </c>
      <c r="AW6" s="22">
        <f t="shared" si="6"/>
        <v>190.54</v>
      </c>
      <c r="AX6" s="22">
        <f t="shared" si="6"/>
        <v>180.85</v>
      </c>
      <c r="AY6" s="22">
        <f t="shared" si="6"/>
        <v>365.18</v>
      </c>
      <c r="AZ6" s="22">
        <f t="shared" si="6"/>
        <v>327.77</v>
      </c>
      <c r="BA6" s="22">
        <f t="shared" si="6"/>
        <v>338.02</v>
      </c>
      <c r="BB6" s="22">
        <f t="shared" si="6"/>
        <v>345.94</v>
      </c>
      <c r="BC6" s="22">
        <f t="shared" si="6"/>
        <v>329.7</v>
      </c>
      <c r="BD6" s="21" t="str">
        <f>IF(BD7="","",IF(BD7="-","【-】","【"&amp;SUBSTITUTE(TEXT(BD7,"#,##0.00"),"-","△")&amp;"】"))</f>
        <v>【243.36】</v>
      </c>
      <c r="BE6" s="22">
        <f>IF(BE7="",NA(),BE7)</f>
        <v>576.87</v>
      </c>
      <c r="BF6" s="22">
        <f t="shared" ref="BF6:BN6" si="7">IF(BF7="",NA(),BF7)</f>
        <v>566.08000000000004</v>
      </c>
      <c r="BG6" s="22">
        <f t="shared" si="7"/>
        <v>543.85</v>
      </c>
      <c r="BH6" s="22">
        <f t="shared" si="7"/>
        <v>536.70000000000005</v>
      </c>
      <c r="BI6" s="22">
        <f t="shared" si="7"/>
        <v>581.57000000000005</v>
      </c>
      <c r="BJ6" s="22">
        <f t="shared" si="7"/>
        <v>371.65</v>
      </c>
      <c r="BK6" s="22">
        <f t="shared" si="7"/>
        <v>397.1</v>
      </c>
      <c r="BL6" s="22">
        <f t="shared" si="7"/>
        <v>379.91</v>
      </c>
      <c r="BM6" s="22">
        <f t="shared" si="7"/>
        <v>386.61</v>
      </c>
      <c r="BN6" s="22">
        <f t="shared" si="7"/>
        <v>381.56</v>
      </c>
      <c r="BO6" s="21" t="str">
        <f>IF(BO7="","",IF(BO7="-","【-】","【"&amp;SUBSTITUTE(TEXT(BO7,"#,##0.00"),"-","△")&amp;"】"))</f>
        <v>【265.93】</v>
      </c>
      <c r="BP6" s="22">
        <f>IF(BP7="",NA(),BP7)</f>
        <v>113.81</v>
      </c>
      <c r="BQ6" s="22">
        <f t="shared" ref="BQ6:BY6" si="8">IF(BQ7="",NA(),BQ7)</f>
        <v>112.8</v>
      </c>
      <c r="BR6" s="22">
        <f t="shared" si="8"/>
        <v>117.43</v>
      </c>
      <c r="BS6" s="22">
        <f t="shared" si="8"/>
        <v>112.76</v>
      </c>
      <c r="BT6" s="22">
        <f t="shared" si="8"/>
        <v>98.71</v>
      </c>
      <c r="BU6" s="22">
        <f t="shared" si="8"/>
        <v>98.77</v>
      </c>
      <c r="BV6" s="22">
        <f t="shared" si="8"/>
        <v>95.79</v>
      </c>
      <c r="BW6" s="22">
        <f t="shared" si="8"/>
        <v>98.3</v>
      </c>
      <c r="BX6" s="22">
        <f t="shared" si="8"/>
        <v>93.82</v>
      </c>
      <c r="BY6" s="22">
        <f t="shared" si="8"/>
        <v>95.04</v>
      </c>
      <c r="BZ6" s="21" t="str">
        <f>IF(BZ7="","",IF(BZ7="-","【-】","【"&amp;SUBSTITUTE(TEXT(BZ7,"#,##0.00"),"-","△")&amp;"】"))</f>
        <v>【97.82】</v>
      </c>
      <c r="CA6" s="22">
        <f>IF(CA7="",NA(),CA7)</f>
        <v>210.08</v>
      </c>
      <c r="CB6" s="22">
        <f t="shared" ref="CB6:CJ6" si="9">IF(CB7="",NA(),CB7)</f>
        <v>209.59</v>
      </c>
      <c r="CC6" s="22">
        <f t="shared" si="9"/>
        <v>207.9</v>
      </c>
      <c r="CD6" s="22">
        <f t="shared" si="9"/>
        <v>211.23</v>
      </c>
      <c r="CE6" s="22">
        <f t="shared" si="9"/>
        <v>226.92</v>
      </c>
      <c r="CF6" s="22">
        <f t="shared" si="9"/>
        <v>173.67</v>
      </c>
      <c r="CG6" s="22">
        <f t="shared" si="9"/>
        <v>171.13</v>
      </c>
      <c r="CH6" s="22">
        <f t="shared" si="9"/>
        <v>173.7</v>
      </c>
      <c r="CI6" s="22">
        <f t="shared" si="9"/>
        <v>178.94</v>
      </c>
      <c r="CJ6" s="22">
        <f t="shared" si="9"/>
        <v>180.19</v>
      </c>
      <c r="CK6" s="21" t="str">
        <f>IF(CK7="","",IF(CK7="-","【-】","【"&amp;SUBSTITUTE(TEXT(CK7,"#,##0.00"),"-","△")&amp;"】"))</f>
        <v>【177.56】</v>
      </c>
      <c r="CL6" s="22">
        <f>IF(CL7="",NA(),CL7)</f>
        <v>57.1</v>
      </c>
      <c r="CM6" s="22">
        <f t="shared" ref="CM6:CU6" si="10">IF(CM7="",NA(),CM7)</f>
        <v>57.04</v>
      </c>
      <c r="CN6" s="22">
        <f t="shared" si="10"/>
        <v>54.82</v>
      </c>
      <c r="CO6" s="22">
        <f t="shared" si="10"/>
        <v>54.21</v>
      </c>
      <c r="CP6" s="22">
        <f t="shared" si="10"/>
        <v>53.35</v>
      </c>
      <c r="CQ6" s="22">
        <f t="shared" si="10"/>
        <v>59.67</v>
      </c>
      <c r="CR6" s="22">
        <f t="shared" si="10"/>
        <v>60.12</v>
      </c>
      <c r="CS6" s="22">
        <f t="shared" si="10"/>
        <v>60.34</v>
      </c>
      <c r="CT6" s="22">
        <f t="shared" si="10"/>
        <v>59.54</v>
      </c>
      <c r="CU6" s="22">
        <f t="shared" si="10"/>
        <v>59.26</v>
      </c>
      <c r="CV6" s="21" t="str">
        <f>IF(CV7="","",IF(CV7="-","【-】","【"&amp;SUBSTITUTE(TEXT(CV7,"#,##0.00"),"-","△")&amp;"】"))</f>
        <v>【59.81】</v>
      </c>
      <c r="CW6" s="22">
        <f>IF(CW7="",NA(),CW7)</f>
        <v>80.430000000000007</v>
      </c>
      <c r="CX6" s="22">
        <f t="shared" ref="CX6:DF6" si="11">IF(CX7="",NA(),CX7)</f>
        <v>80.17</v>
      </c>
      <c r="CY6" s="22">
        <f t="shared" si="11"/>
        <v>80.510000000000005</v>
      </c>
      <c r="CZ6" s="22">
        <f t="shared" si="11"/>
        <v>81.489999999999995</v>
      </c>
      <c r="DA6" s="22">
        <f t="shared" si="11"/>
        <v>81.180000000000007</v>
      </c>
      <c r="DB6" s="22">
        <f t="shared" si="11"/>
        <v>84.6</v>
      </c>
      <c r="DC6" s="22">
        <f t="shared" si="11"/>
        <v>84.24</v>
      </c>
      <c r="DD6" s="22">
        <f t="shared" si="11"/>
        <v>84.19</v>
      </c>
      <c r="DE6" s="22">
        <f t="shared" si="11"/>
        <v>83.93</v>
      </c>
      <c r="DF6" s="22">
        <f t="shared" si="11"/>
        <v>83.84</v>
      </c>
      <c r="DG6" s="21" t="str">
        <f>IF(DG7="","",IF(DG7="-","【-】","【"&amp;SUBSTITUTE(TEXT(DG7,"#,##0.00"),"-","△")&amp;"】"))</f>
        <v>【89.42】</v>
      </c>
      <c r="DH6" s="22">
        <f>IF(DH7="",NA(),DH7)</f>
        <v>50.87</v>
      </c>
      <c r="DI6" s="22">
        <f t="shared" ref="DI6:DQ6" si="12">IF(DI7="",NA(),DI7)</f>
        <v>51.55</v>
      </c>
      <c r="DJ6" s="22">
        <f t="shared" si="12"/>
        <v>52.25</v>
      </c>
      <c r="DK6" s="22">
        <f t="shared" si="12"/>
        <v>52.69</v>
      </c>
      <c r="DL6" s="22">
        <f t="shared" si="12"/>
        <v>52.02</v>
      </c>
      <c r="DM6" s="22">
        <f t="shared" si="12"/>
        <v>48.17</v>
      </c>
      <c r="DN6" s="22">
        <f t="shared" si="12"/>
        <v>48.83</v>
      </c>
      <c r="DO6" s="22">
        <f t="shared" si="12"/>
        <v>49.96</v>
      </c>
      <c r="DP6" s="22">
        <f t="shared" si="12"/>
        <v>50.82</v>
      </c>
      <c r="DQ6" s="22">
        <f t="shared" si="12"/>
        <v>51.82</v>
      </c>
      <c r="DR6" s="21" t="str">
        <f>IF(DR7="","",IF(DR7="-","【-】","【"&amp;SUBSTITUTE(TEXT(DR7,"#,##0.00"),"-","△")&amp;"】"))</f>
        <v>【52.02】</v>
      </c>
      <c r="DS6" s="22">
        <f>IF(DS7="",NA(),DS7)</f>
        <v>54.26</v>
      </c>
      <c r="DT6" s="22">
        <f t="shared" ref="DT6:EB6" si="13">IF(DT7="",NA(),DT7)</f>
        <v>54.52</v>
      </c>
      <c r="DU6" s="22">
        <f t="shared" si="13"/>
        <v>53.96</v>
      </c>
      <c r="DV6" s="22">
        <f t="shared" si="13"/>
        <v>54.02</v>
      </c>
      <c r="DW6" s="22">
        <f t="shared" si="13"/>
        <v>54.43</v>
      </c>
      <c r="DX6" s="22">
        <f t="shared" si="13"/>
        <v>17.12</v>
      </c>
      <c r="DY6" s="22">
        <f t="shared" si="13"/>
        <v>18.18</v>
      </c>
      <c r="DZ6" s="22">
        <f t="shared" si="13"/>
        <v>19.32</v>
      </c>
      <c r="EA6" s="22">
        <f t="shared" si="13"/>
        <v>21.16</v>
      </c>
      <c r="EB6" s="22">
        <f t="shared" si="13"/>
        <v>22.72</v>
      </c>
      <c r="EC6" s="21" t="str">
        <f>IF(EC7="","",IF(EC7="-","【-】","【"&amp;SUBSTITUTE(TEXT(EC7,"#,##0.00"),"-","△")&amp;"】"))</f>
        <v>【25.37】</v>
      </c>
      <c r="ED6" s="22">
        <f>IF(ED7="",NA(),ED7)</f>
        <v>0.71</v>
      </c>
      <c r="EE6" s="22">
        <f t="shared" ref="EE6:EM6" si="14">IF(EE7="",NA(),EE7)</f>
        <v>1.19</v>
      </c>
      <c r="EF6" s="22">
        <f t="shared" si="14"/>
        <v>1.1599999999999999</v>
      </c>
      <c r="EG6" s="22">
        <f t="shared" si="14"/>
        <v>1.08</v>
      </c>
      <c r="EH6" s="22">
        <f t="shared" si="14"/>
        <v>1.67</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12114</v>
      </c>
      <c r="D7" s="24">
        <v>46</v>
      </c>
      <c r="E7" s="24">
        <v>1</v>
      </c>
      <c r="F7" s="24">
        <v>0</v>
      </c>
      <c r="G7" s="24">
        <v>1</v>
      </c>
      <c r="H7" s="24" t="s">
        <v>92</v>
      </c>
      <c r="I7" s="24" t="s">
        <v>93</v>
      </c>
      <c r="J7" s="24" t="s">
        <v>94</v>
      </c>
      <c r="K7" s="24" t="s">
        <v>95</v>
      </c>
      <c r="L7" s="24" t="s">
        <v>96</v>
      </c>
      <c r="M7" s="24" t="s">
        <v>97</v>
      </c>
      <c r="N7" s="25" t="s">
        <v>98</v>
      </c>
      <c r="O7" s="25">
        <v>58.61</v>
      </c>
      <c r="P7" s="25">
        <v>94.21</v>
      </c>
      <c r="Q7" s="25">
        <v>4378</v>
      </c>
      <c r="R7" s="25">
        <v>32846</v>
      </c>
      <c r="S7" s="25">
        <v>470.84</v>
      </c>
      <c r="T7" s="25">
        <v>69.760000000000005</v>
      </c>
      <c r="U7" s="25">
        <v>30589</v>
      </c>
      <c r="V7" s="25">
        <v>56.11</v>
      </c>
      <c r="W7" s="25">
        <v>545.16</v>
      </c>
      <c r="X7" s="25">
        <v>120.91</v>
      </c>
      <c r="Y7" s="25">
        <v>121.35</v>
      </c>
      <c r="Z7" s="25">
        <v>124.41</v>
      </c>
      <c r="AA7" s="25">
        <v>119.55</v>
      </c>
      <c r="AB7" s="25">
        <v>113.51</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139.97</v>
      </c>
      <c r="AU7" s="25">
        <v>151.30000000000001</v>
      </c>
      <c r="AV7" s="25">
        <v>162.88999999999999</v>
      </c>
      <c r="AW7" s="25">
        <v>190.54</v>
      </c>
      <c r="AX7" s="25">
        <v>180.85</v>
      </c>
      <c r="AY7" s="25">
        <v>365.18</v>
      </c>
      <c r="AZ7" s="25">
        <v>327.77</v>
      </c>
      <c r="BA7" s="25">
        <v>338.02</v>
      </c>
      <c r="BB7" s="25">
        <v>345.94</v>
      </c>
      <c r="BC7" s="25">
        <v>329.7</v>
      </c>
      <c r="BD7" s="25">
        <v>243.36</v>
      </c>
      <c r="BE7" s="25">
        <v>576.87</v>
      </c>
      <c r="BF7" s="25">
        <v>566.08000000000004</v>
      </c>
      <c r="BG7" s="25">
        <v>543.85</v>
      </c>
      <c r="BH7" s="25">
        <v>536.70000000000005</v>
      </c>
      <c r="BI7" s="25">
        <v>581.57000000000005</v>
      </c>
      <c r="BJ7" s="25">
        <v>371.65</v>
      </c>
      <c r="BK7" s="25">
        <v>397.1</v>
      </c>
      <c r="BL7" s="25">
        <v>379.91</v>
      </c>
      <c r="BM7" s="25">
        <v>386.61</v>
      </c>
      <c r="BN7" s="25">
        <v>381.56</v>
      </c>
      <c r="BO7" s="25">
        <v>265.93</v>
      </c>
      <c r="BP7" s="25">
        <v>113.81</v>
      </c>
      <c r="BQ7" s="25">
        <v>112.8</v>
      </c>
      <c r="BR7" s="25">
        <v>117.43</v>
      </c>
      <c r="BS7" s="25">
        <v>112.76</v>
      </c>
      <c r="BT7" s="25">
        <v>98.71</v>
      </c>
      <c r="BU7" s="25">
        <v>98.77</v>
      </c>
      <c r="BV7" s="25">
        <v>95.79</v>
      </c>
      <c r="BW7" s="25">
        <v>98.3</v>
      </c>
      <c r="BX7" s="25">
        <v>93.82</v>
      </c>
      <c r="BY7" s="25">
        <v>95.04</v>
      </c>
      <c r="BZ7" s="25">
        <v>97.82</v>
      </c>
      <c r="CA7" s="25">
        <v>210.08</v>
      </c>
      <c r="CB7" s="25">
        <v>209.59</v>
      </c>
      <c r="CC7" s="25">
        <v>207.9</v>
      </c>
      <c r="CD7" s="25">
        <v>211.23</v>
      </c>
      <c r="CE7" s="25">
        <v>226.92</v>
      </c>
      <c r="CF7" s="25">
        <v>173.67</v>
      </c>
      <c r="CG7" s="25">
        <v>171.13</v>
      </c>
      <c r="CH7" s="25">
        <v>173.7</v>
      </c>
      <c r="CI7" s="25">
        <v>178.94</v>
      </c>
      <c r="CJ7" s="25">
        <v>180.19</v>
      </c>
      <c r="CK7" s="25">
        <v>177.56</v>
      </c>
      <c r="CL7" s="25">
        <v>57.1</v>
      </c>
      <c r="CM7" s="25">
        <v>57.04</v>
      </c>
      <c r="CN7" s="25">
        <v>54.82</v>
      </c>
      <c r="CO7" s="25">
        <v>54.21</v>
      </c>
      <c r="CP7" s="25">
        <v>53.35</v>
      </c>
      <c r="CQ7" s="25">
        <v>59.67</v>
      </c>
      <c r="CR7" s="25">
        <v>60.12</v>
      </c>
      <c r="CS7" s="25">
        <v>60.34</v>
      </c>
      <c r="CT7" s="25">
        <v>59.54</v>
      </c>
      <c r="CU7" s="25">
        <v>59.26</v>
      </c>
      <c r="CV7" s="25">
        <v>59.81</v>
      </c>
      <c r="CW7" s="25">
        <v>80.430000000000007</v>
      </c>
      <c r="CX7" s="25">
        <v>80.17</v>
      </c>
      <c r="CY7" s="25">
        <v>80.510000000000005</v>
      </c>
      <c r="CZ7" s="25">
        <v>81.489999999999995</v>
      </c>
      <c r="DA7" s="25">
        <v>81.180000000000007</v>
      </c>
      <c r="DB7" s="25">
        <v>84.6</v>
      </c>
      <c r="DC7" s="25">
        <v>84.24</v>
      </c>
      <c r="DD7" s="25">
        <v>84.19</v>
      </c>
      <c r="DE7" s="25">
        <v>83.93</v>
      </c>
      <c r="DF7" s="25">
        <v>83.84</v>
      </c>
      <c r="DG7" s="25">
        <v>89.42</v>
      </c>
      <c r="DH7" s="25">
        <v>50.87</v>
      </c>
      <c r="DI7" s="25">
        <v>51.55</v>
      </c>
      <c r="DJ7" s="25">
        <v>52.25</v>
      </c>
      <c r="DK7" s="25">
        <v>52.69</v>
      </c>
      <c r="DL7" s="25">
        <v>52.02</v>
      </c>
      <c r="DM7" s="25">
        <v>48.17</v>
      </c>
      <c r="DN7" s="25">
        <v>48.83</v>
      </c>
      <c r="DO7" s="25">
        <v>49.96</v>
      </c>
      <c r="DP7" s="25">
        <v>50.82</v>
      </c>
      <c r="DQ7" s="25">
        <v>51.82</v>
      </c>
      <c r="DR7" s="25">
        <v>52.02</v>
      </c>
      <c r="DS7" s="25">
        <v>54.26</v>
      </c>
      <c r="DT7" s="25">
        <v>54.52</v>
      </c>
      <c r="DU7" s="25">
        <v>53.96</v>
      </c>
      <c r="DV7" s="25">
        <v>54.02</v>
      </c>
      <c r="DW7" s="25">
        <v>54.43</v>
      </c>
      <c r="DX7" s="25">
        <v>17.12</v>
      </c>
      <c r="DY7" s="25">
        <v>18.18</v>
      </c>
      <c r="DZ7" s="25">
        <v>19.32</v>
      </c>
      <c r="EA7" s="25">
        <v>21.16</v>
      </c>
      <c r="EB7" s="25">
        <v>22.72</v>
      </c>
      <c r="EC7" s="25">
        <v>25.37</v>
      </c>
      <c r="ED7" s="25">
        <v>0.71</v>
      </c>
      <c r="EE7" s="25">
        <v>1.19</v>
      </c>
      <c r="EF7" s="25">
        <v>1.1599999999999999</v>
      </c>
      <c r="EG7" s="25">
        <v>1.08</v>
      </c>
      <c r="EH7" s="25">
        <v>1.67</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abs0763</cp:lastModifiedBy>
  <dcterms:created xsi:type="dcterms:W3CDTF">2025-01-24T06:42:44Z</dcterms:created>
  <dcterms:modified xsi:type="dcterms:W3CDTF">2025-03-05T01:21:07Z</dcterms:modified>
  <cp:category/>
</cp:coreProperties>
</file>